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240" yWindow="60" windowWidth="20055" windowHeight="7950" xr2:uid="{00000000-000D-0000-FFFF-FFFF00000000}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comboPartida">[1]PlantillaPartidas!$A$2:$A$354</definedName>
  </definedNames>
  <calcPr calcId="171027"/>
</workbook>
</file>

<file path=xl/calcChain.xml><?xml version="1.0" encoding="utf-8"?>
<calcChain xmlns="http://schemas.openxmlformats.org/spreadsheetml/2006/main">
  <c r="O21" i="1" l="1"/>
  <c r="O20" i="1"/>
  <c r="P26" i="1" l="1"/>
  <c r="P25" i="1"/>
  <c r="P21" i="1"/>
  <c r="P22" i="1"/>
  <c r="P13" i="1"/>
  <c r="R15" i="1"/>
  <c r="S15" i="1"/>
  <c r="T15" i="1"/>
  <c r="Q15" i="1"/>
  <c r="D3" i="3" l="1"/>
  <c r="F3" i="3" s="1"/>
  <c r="E9" i="3"/>
  <c r="I4" i="2" l="1"/>
  <c r="I5" i="2"/>
  <c r="I6" i="2"/>
  <c r="I7" i="2"/>
  <c r="I8" i="2"/>
  <c r="I9" i="2"/>
  <c r="I10" i="2"/>
  <c r="I11" i="2"/>
  <c r="I12" i="2"/>
  <c r="I13" i="2"/>
  <c r="I14" i="2"/>
  <c r="I15" i="2"/>
  <c r="I16" i="2"/>
  <c r="I3" i="2"/>
  <c r="H5" i="2"/>
  <c r="H6" i="2"/>
  <c r="H7" i="2"/>
  <c r="H8" i="2"/>
  <c r="H9" i="2"/>
  <c r="H10" i="2"/>
  <c r="H12" i="2"/>
  <c r="H13" i="2"/>
  <c r="H14" i="2"/>
  <c r="H15" i="2"/>
  <c r="H17" i="2" s="1"/>
  <c r="H18" i="2" s="1"/>
  <c r="H16" i="2"/>
  <c r="H3" i="2"/>
  <c r="M18" i="2"/>
  <c r="I17" i="2" l="1"/>
  <c r="I18" i="2" s="1"/>
  <c r="I20" i="2" s="1"/>
  <c r="O28" i="1" l="1"/>
  <c r="Q28" i="1"/>
  <c r="P28" i="1"/>
  <c r="N28" i="1"/>
  <c r="J28" i="1"/>
  <c r="R26" i="1"/>
  <c r="S26" i="1" s="1"/>
  <c r="T26" i="1" s="1"/>
  <c r="R25" i="1"/>
  <c r="S25" i="1" s="1"/>
  <c r="T25" i="1" s="1"/>
  <c r="R23" i="1"/>
  <c r="S23" i="1" s="1"/>
  <c r="T23" i="1" s="1"/>
  <c r="R22" i="1"/>
  <c r="S22" i="1" s="1"/>
  <c r="T22" i="1" s="1"/>
  <c r="R20" i="1"/>
  <c r="S20" i="1" s="1"/>
  <c r="T20" i="1" s="1"/>
  <c r="R18" i="1"/>
  <c r="S18" i="1" s="1"/>
  <c r="T18" i="1" s="1"/>
  <c r="R17" i="1"/>
  <c r="S17" i="1" s="1"/>
  <c r="T17" i="1" s="1"/>
  <c r="R16" i="1"/>
  <c r="S16" i="1" s="1"/>
  <c r="S28" i="1" l="1"/>
  <c r="T16" i="1"/>
  <c r="T28" i="1" s="1"/>
  <c r="R28" i="1"/>
</calcChain>
</file>

<file path=xl/sharedStrings.xml><?xml version="1.0" encoding="utf-8"?>
<sst xmlns="http://schemas.openxmlformats.org/spreadsheetml/2006/main" count="178" uniqueCount="75">
  <si>
    <t>----- ANEXO C -----</t>
  </si>
  <si>
    <t>Desglose de Programas Presupuestarios en el</t>
  </si>
  <si>
    <t>Módulo de Nivel Financiero</t>
  </si>
  <si>
    <t>(1) Entidad Ejecutora:</t>
  </si>
  <si>
    <t>MUNICIPIO DE PINAL DE AMOLES, QUERETARO</t>
  </si>
  <si>
    <t>(4) Responsable de Captura:</t>
  </si>
  <si>
    <t>(2) Trimestre Reportado:</t>
  </si>
  <si>
    <t>(5) Correo Electrónico:</t>
  </si>
  <si>
    <t>(3) Fecha:</t>
  </si>
  <si>
    <t>(6) Teléfono / Celular: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</si>
  <si>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</si>
  <si>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</si>
  <si>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</si>
  <si>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</si>
  <si>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</si>
  <si>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</si>
  <si>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</si>
  <si>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</si>
  <si>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</si>
  <si>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</si>
  <si>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</si>
  <si>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</si>
  <si>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</si>
  <si>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</si>
  <si>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</si>
  <si>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</si>
  <si>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</si>
  <si>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</si>
  <si>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</si>
  <si>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Núm.</t>
  </si>
  <si>
    <t>Municipio / Cobertura Estatal</t>
  </si>
  <si>
    <t>Ciclo del Recurso</t>
  </si>
  <si>
    <r>
      <t xml:space="preserve">Tipo de Recurso            </t>
    </r>
    <r>
      <rPr>
        <b/>
        <sz val="10"/>
        <rFont val="Arial Narrow"/>
        <family val="2"/>
      </rPr>
      <t>(1. Subsidio
2. Aportación Federal
3. Convenio)</t>
    </r>
  </si>
  <si>
    <t>Ramo</t>
  </si>
  <si>
    <r>
      <t xml:space="preserve">Programa
</t>
    </r>
    <r>
      <rPr>
        <b/>
        <sz val="10"/>
        <rFont val="Arial Narrow"/>
        <family val="2"/>
      </rPr>
      <t>(Ejemplo; U058)</t>
    </r>
  </si>
  <si>
    <t>Nombre del Programa, Fondo o Convenio</t>
  </si>
  <si>
    <r>
      <t xml:space="preserve">Tipo de Registro
</t>
    </r>
    <r>
      <rPr>
        <b/>
        <sz val="10"/>
        <rFont val="Arial Narrow"/>
        <family val="2"/>
      </rPr>
      <t>(1. Programa Presupuestario
2. Partida Genérica)</t>
    </r>
  </si>
  <si>
    <t>Rendimiento Financiero</t>
  </si>
  <si>
    <t>Reintegros</t>
  </si>
  <si>
    <r>
      <t xml:space="preserve">Tipo de Gasto
</t>
    </r>
    <r>
      <rPr>
        <b/>
        <sz val="10"/>
        <rFont val="Arial Narrow"/>
        <family val="2"/>
      </rPr>
      <t>(1. Gasto Corriente
2 -Gasto de Inversión)</t>
    </r>
  </si>
  <si>
    <t>Partida Genérica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</si>
  <si>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</si>
  <si>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</si>
  <si>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</si>
  <si>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</si>
  <si>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</si>
  <si>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</si>
  <si>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</si>
  <si>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PINAL DE AMOLES</t>
  </si>
  <si>
    <t>APORTACION FEDERAL</t>
  </si>
  <si>
    <t>33-APORTACIONES FEDERALES PARA ENTIDADES FEDERATIVAS Y MUNICIPIOS</t>
  </si>
  <si>
    <t>I005</t>
  </si>
  <si>
    <t>FORTAMUN</t>
  </si>
  <si>
    <t>PROGRAMA PRESUPUESTARIO</t>
  </si>
  <si>
    <t>PARTIDA GENERICA</t>
  </si>
  <si>
    <t>GASTO CORRIENTE</t>
  </si>
  <si>
    <t>*Totales</t>
  </si>
  <si>
    <t>Se informa que la información aquí presentada fue debidamente capturada en el Sistema de Formato Único y conciliada con las áreas involucradas en la recepción y ejecución  de los recursos que aquí correspondan.</t>
  </si>
  <si>
    <t>T.S.U. NANCI MARTINEZ ORDUÑA                                    RESPONSABLE DE CAPTURA</t>
  </si>
  <si>
    <t>C.P. GLORIA INES RENDON GARCIA                                                                     PRESIDENTE MUNICIPAL</t>
  </si>
  <si>
    <t>ING. AQUILEO IVAN ZARATE MUÑOZ                              TITULAR DE LA ADMINISTRACION Y EJECUCION DE OBRAS PUBLICAS</t>
  </si>
  <si>
    <t xml:space="preserve">C.P GLORIA INES RENDON GARCIA PRESIDENTE MUNICIPAL </t>
  </si>
  <si>
    <t>ING. AQUILEO IVAN ZARATE MUÑOZ            TITULAR DE LA DIRECCION Y EJECUCION DE OBRAS PUBLICAS</t>
  </si>
  <si>
    <t>C.P. MARIA DE LA LUZ HERNANDEZ PLAZA                                                      TITULAR DE LAS FINANZAS PUBLICAS</t>
  </si>
  <si>
    <t>LIC. MARICELA DE SANTIAGO CASIANO                                                          ENCARGADA DE LA CONTRALORÍA MUNICIPAL</t>
  </si>
  <si>
    <t>C.JAIME AGUILAR VELAZQUEZ                              TITULAR DE LAS FINANZAS PUBLICAS</t>
  </si>
  <si>
    <t>3ER TRIM 2017</t>
  </si>
  <si>
    <t>C.P. MIGUEL ANGEL MANCILLA SIERRA</t>
  </si>
  <si>
    <t>tesoreriapinal18@hotmail.com</t>
  </si>
  <si>
    <t>LIC. JUAN PABLO BOCANEGRA RUELAS              CONTRALOR MUNICIPAL</t>
  </si>
  <si>
    <t>C.P. MIGUEL ANGEL MANCILLA SIERRA                                    RESPONSABLE  DE CAPTURA</t>
  </si>
  <si>
    <t>Al 3er trimestre de 2017</t>
  </si>
  <si>
    <t>META</t>
  </si>
  <si>
    <t>AVANCE</t>
  </si>
  <si>
    <t>META ALCANZADA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</si>
</sst>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name val="Arial"/>
      <family val="2"/>
    </font>
    <font>
      <b/>
      <sz val="16"/>
      <color theme="0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3"/>
      <name val="Arial"/>
      <family val="2"/>
    </font>
    <font>
      <u/>
      <sz val="10"/>
      <color theme="10"/>
      <name val="Arial"/>
      <family val="2"/>
    </font>
    <font>
      <b/>
      <sz val="8"/>
      <name val="Arial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/>
  </cellStyleXfs>
  <cellXfs count="67">
    <xf numFmtId="0" fontId="0" fillId="0" borderId="0" xfId="0"/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8" fillId="5" borderId="12" xfId="0" quotePrefix="1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3" fontId="9" fillId="0" borderId="12" xfId="1" applyNumberFormat="1" applyFont="1" applyFill="1" applyBorder="1" applyAlignment="1">
      <alignment horizontal="center" vertical="center" wrapText="1"/>
    </xf>
    <xf numFmtId="166" fontId="12" fillId="6" borderId="12" xfId="2" applyNumberFormat="1" applyFont="1" applyFill="1" applyBorder="1" applyAlignment="1">
      <alignment horizontal="center" wrapText="1"/>
    </xf>
    <xf numFmtId="166" fontId="12" fillId="7" borderId="12" xfId="2" applyNumberFormat="1" applyFont="1" applyFill="1" applyBorder="1" applyAlignment="1">
      <alignment horizontal="center" wrapText="1"/>
    </xf>
    <xf numFmtId="166" fontId="0" fillId="0" borderId="0" xfId="0" applyNumberFormat="1" applyAlignment="1">
      <alignment wrapText="1"/>
    </xf>
    <xf numFmtId="44" fontId="0" fillId="0" borderId="0" xfId="0" applyNumberFormat="1" applyAlignment="1">
      <alignment wrapText="1"/>
    </xf>
    <xf numFmtId="166" fontId="0" fillId="0" borderId="0" xfId="2" applyNumberFormat="1" applyFont="1" applyAlignment="1">
      <alignment wrapText="1"/>
    </xf>
    <xf numFmtId="166" fontId="0" fillId="0" borderId="0" xfId="2" applyNumberFormat="1" applyFont="1"/>
    <xf numFmtId="0" fontId="11" fillId="0" borderId="0" xfId="0" applyFont="1"/>
    <xf numFmtId="0" fontId="0" fillId="0" borderId="0" xfId="0" applyBorder="1" applyAlignment="1">
      <alignment wrapText="1"/>
    </xf>
    <xf numFmtId="0" fontId="15" fillId="0" borderId="0" xfId="0" applyFont="1"/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7" fillId="0" borderId="0" xfId="4" applyFont="1" applyFill="1"/>
    <xf numFmtId="0" fontId="15" fillId="0" borderId="0" xfId="0" applyFont="1" applyAlignment="1"/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/>
    <xf numFmtId="0" fontId="15" fillId="0" borderId="0" xfId="0" applyFont="1" applyBorder="1" applyAlignment="1">
      <alignment horizontal="right"/>
    </xf>
    <xf numFmtId="0" fontId="15" fillId="0" borderId="0" xfId="0" applyFont="1" applyBorder="1"/>
    <xf numFmtId="0" fontId="15" fillId="0" borderId="0" xfId="0" applyFont="1" applyBorder="1" applyAlignment="1">
      <alignment wrapText="1"/>
    </xf>
    <xf numFmtId="43" fontId="0" fillId="0" borderId="0" xfId="0" applyNumberFormat="1"/>
    <xf numFmtId="0" fontId="2" fillId="2" borderId="0" xfId="0" applyFont="1" applyFill="1" applyAlignment="1"/>
    <xf numFmtId="0" fontId="0" fillId="9" borderId="0" xfId="0" applyFill="1" applyBorder="1" applyAlignment="1">
      <alignment wrapText="1"/>
    </xf>
    <xf numFmtId="0" fontId="0" fillId="9" borderId="0" xfId="0" applyFill="1" applyAlignment="1">
      <alignment wrapText="1"/>
    </xf>
    <xf numFmtId="43" fontId="0" fillId="10" borderId="0" xfId="0" applyNumberFormat="1" applyFill="1"/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4" fillId="0" borderId="5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0" fillId="0" borderId="6" xfId="0" applyBorder="1" applyAlignment="1">
      <alignment horizontal="center" vertical="center"/>
    </xf>
    <xf numFmtId="0" fontId="7" fillId="0" borderId="6" xfId="3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3" borderId="0" xfId="0" quotePrefix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 wrapText="1"/>
    </xf>
    <xf numFmtId="0" fontId="5" fillId="4" borderId="0" xfId="0" applyFont="1" applyFill="1" applyAlignment="1">
      <alignment horizontal="center" vertical="top" wrapText="1"/>
    </xf>
    <xf numFmtId="0" fontId="4" fillId="0" borderId="1" xfId="0" applyFont="1" applyBorder="1" applyAlignment="1">
      <alignment horizontal="left" vertical="center" wrapText="1" indent="1"/>
    </xf>
    <xf numFmtId="0" fontId="4" fillId="0" borderId="2" xfId="0" applyFont="1" applyBorder="1" applyAlignment="1">
      <alignment horizontal="left" vertical="center" wrapText="1" indent="1"/>
    </xf>
    <xf numFmtId="0" fontId="0" fillId="0" borderId="3" xfId="0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indent="1"/>
    </xf>
    <xf numFmtId="0" fontId="4" fillId="0" borderId="9" xfId="0" applyFont="1" applyBorder="1" applyAlignment="1">
      <alignment horizontal="left" vertical="center" indent="1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6" fontId="4" fillId="6" borderId="13" xfId="2" applyNumberFormat="1" applyFont="1" applyFill="1" applyBorder="1" applyAlignment="1">
      <alignment horizontal="right"/>
    </xf>
    <xf numFmtId="166" fontId="4" fillId="6" borderId="14" xfId="2" applyNumberFormat="1" applyFont="1" applyFill="1" applyBorder="1" applyAlignment="1">
      <alignment horizontal="right"/>
    </xf>
    <xf numFmtId="166" fontId="4" fillId="6" borderId="15" xfId="2" applyNumberFormat="1" applyFont="1" applyFill="1" applyBorder="1" applyAlignment="1">
      <alignment horizontal="right"/>
    </xf>
    <xf numFmtId="0" fontId="13" fillId="0" borderId="0" xfId="0" applyFont="1" applyAlignment="1">
      <alignment horizontal="left" vertical="center" indent="1"/>
    </xf>
    <xf numFmtId="0" fontId="14" fillId="8" borderId="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</cellXfs>
  <cellStyles count="5">
    <cellStyle name="Hipervínculo" xfId="3" builtinId="8"/>
    <cellStyle name="Millares" xfId="1" builtinId="3"/>
    <cellStyle name="Moneda" xfId="2" builtinId="4"/>
    <cellStyle name="Normal" xfId="0" builtinId="0"/>
    <cellStyle name="Normal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/FU%203ER%20TRIM%202016/PLANTILLA%204%20TRIMESTRE.xml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Programas"/>
      <sheetName val="PlantillaGastos"/>
      <sheetName val="PlantillaPartidas"/>
      <sheetName val="TiposDeRecurso"/>
      <sheetName val="Entidad"/>
    </sheetNames>
    <sheetDataSet>
      <sheetData sheetId="0" refreshError="1"/>
      <sheetData sheetId="1" refreshError="1"/>
      <sheetData sheetId="2">
        <row r="2">
          <cell r="A2">
            <v>111</v>
          </cell>
        </row>
        <row r="3">
          <cell r="A3">
            <v>112</v>
          </cell>
        </row>
        <row r="4">
          <cell r="A4">
            <v>113</v>
          </cell>
        </row>
        <row r="5">
          <cell r="A5">
            <v>114</v>
          </cell>
        </row>
        <row r="6">
          <cell r="A6">
            <v>121</v>
          </cell>
        </row>
        <row r="7">
          <cell r="A7">
            <v>122</v>
          </cell>
        </row>
        <row r="8">
          <cell r="A8">
            <v>123</v>
          </cell>
        </row>
        <row r="9">
          <cell r="A9">
            <v>124</v>
          </cell>
        </row>
        <row r="10">
          <cell r="A10">
            <v>131</v>
          </cell>
        </row>
        <row r="11">
          <cell r="A11">
            <v>132</v>
          </cell>
        </row>
        <row r="12">
          <cell r="A12">
            <v>133</v>
          </cell>
        </row>
        <row r="13">
          <cell r="A13">
            <v>134</v>
          </cell>
        </row>
        <row r="14">
          <cell r="A14">
            <v>135</v>
          </cell>
        </row>
        <row r="15">
          <cell r="A15">
            <v>136</v>
          </cell>
        </row>
        <row r="16">
          <cell r="A16">
            <v>137</v>
          </cell>
        </row>
        <row r="17">
          <cell r="A17">
            <v>138</v>
          </cell>
        </row>
        <row r="18">
          <cell r="A18">
            <v>141</v>
          </cell>
        </row>
        <row r="19">
          <cell r="A19">
            <v>142</v>
          </cell>
        </row>
        <row r="20">
          <cell r="A20">
            <v>143</v>
          </cell>
        </row>
        <row r="21">
          <cell r="A21">
            <v>144</v>
          </cell>
        </row>
        <row r="22">
          <cell r="A22">
            <v>151</v>
          </cell>
        </row>
        <row r="23">
          <cell r="A23">
            <v>152</v>
          </cell>
        </row>
        <row r="24">
          <cell r="A24">
            <v>153</v>
          </cell>
        </row>
        <row r="25">
          <cell r="A25">
            <v>154</v>
          </cell>
        </row>
        <row r="26">
          <cell r="A26">
            <v>155</v>
          </cell>
        </row>
        <row r="27">
          <cell r="A27">
            <v>159</v>
          </cell>
        </row>
        <row r="28">
          <cell r="A28">
            <v>161</v>
          </cell>
        </row>
        <row r="29">
          <cell r="A29">
            <v>171</v>
          </cell>
        </row>
        <row r="30">
          <cell r="A30">
            <v>172</v>
          </cell>
        </row>
        <row r="31">
          <cell r="A31">
            <v>211</v>
          </cell>
        </row>
        <row r="32">
          <cell r="A32">
            <v>212</v>
          </cell>
        </row>
        <row r="33">
          <cell r="A33">
            <v>213</v>
          </cell>
        </row>
        <row r="34">
          <cell r="A34">
            <v>214</v>
          </cell>
        </row>
        <row r="35">
          <cell r="A35">
            <v>215</v>
          </cell>
        </row>
        <row r="36">
          <cell r="A36">
            <v>216</v>
          </cell>
        </row>
        <row r="37">
          <cell r="A37">
            <v>217</v>
          </cell>
        </row>
        <row r="38">
          <cell r="A38">
            <v>218</v>
          </cell>
        </row>
        <row r="39">
          <cell r="A39">
            <v>221</v>
          </cell>
        </row>
        <row r="40">
          <cell r="A40">
            <v>222</v>
          </cell>
        </row>
        <row r="41">
          <cell r="A41">
            <v>223</v>
          </cell>
        </row>
        <row r="42">
          <cell r="A42">
            <v>231</v>
          </cell>
        </row>
        <row r="43">
          <cell r="A43">
            <v>232</v>
          </cell>
        </row>
        <row r="44">
          <cell r="A44">
            <v>233</v>
          </cell>
        </row>
        <row r="45">
          <cell r="A45">
            <v>234</v>
          </cell>
        </row>
        <row r="46">
          <cell r="A46">
            <v>235</v>
          </cell>
        </row>
        <row r="47">
          <cell r="A47">
            <v>236</v>
          </cell>
        </row>
        <row r="48">
          <cell r="A48">
            <v>237</v>
          </cell>
        </row>
        <row r="49">
          <cell r="A49">
            <v>238</v>
          </cell>
        </row>
        <row r="50">
          <cell r="A50">
            <v>239</v>
          </cell>
        </row>
        <row r="51">
          <cell r="A51">
            <v>241</v>
          </cell>
        </row>
        <row r="52">
          <cell r="A52">
            <v>242</v>
          </cell>
        </row>
        <row r="53">
          <cell r="A53">
            <v>243</v>
          </cell>
        </row>
        <row r="54">
          <cell r="A54">
            <v>244</v>
          </cell>
        </row>
        <row r="55">
          <cell r="A55">
            <v>245</v>
          </cell>
        </row>
        <row r="56">
          <cell r="A56">
            <v>246</v>
          </cell>
        </row>
        <row r="57">
          <cell r="A57">
            <v>247</v>
          </cell>
        </row>
        <row r="58">
          <cell r="A58">
            <v>248</v>
          </cell>
        </row>
        <row r="59">
          <cell r="A59">
            <v>249</v>
          </cell>
        </row>
        <row r="60">
          <cell r="A60">
            <v>251</v>
          </cell>
        </row>
        <row r="61">
          <cell r="A61">
            <v>252</v>
          </cell>
        </row>
        <row r="62">
          <cell r="A62">
            <v>253</v>
          </cell>
        </row>
        <row r="63">
          <cell r="A63">
            <v>254</v>
          </cell>
        </row>
        <row r="64">
          <cell r="A64">
            <v>255</v>
          </cell>
        </row>
        <row r="65">
          <cell r="A65">
            <v>256</v>
          </cell>
        </row>
        <row r="66">
          <cell r="A66">
            <v>259</v>
          </cell>
        </row>
        <row r="67">
          <cell r="A67">
            <v>261</v>
          </cell>
        </row>
        <row r="68">
          <cell r="A68">
            <v>262</v>
          </cell>
        </row>
        <row r="69">
          <cell r="A69">
            <v>271</v>
          </cell>
        </row>
        <row r="70">
          <cell r="A70">
            <v>272</v>
          </cell>
        </row>
        <row r="71">
          <cell r="A71">
            <v>273</v>
          </cell>
        </row>
        <row r="72">
          <cell r="A72">
            <v>274</v>
          </cell>
        </row>
        <row r="73">
          <cell r="A73">
            <v>275</v>
          </cell>
        </row>
        <row r="74">
          <cell r="A74">
            <v>281</v>
          </cell>
        </row>
        <row r="75">
          <cell r="A75">
            <v>282</v>
          </cell>
        </row>
        <row r="76">
          <cell r="A76">
            <v>283</v>
          </cell>
        </row>
        <row r="77">
          <cell r="A77">
            <v>291</v>
          </cell>
        </row>
        <row r="78">
          <cell r="A78">
            <v>292</v>
          </cell>
        </row>
        <row r="79">
          <cell r="A79">
            <v>293</v>
          </cell>
        </row>
        <row r="80">
          <cell r="A80">
            <v>294</v>
          </cell>
        </row>
        <row r="81">
          <cell r="A81">
            <v>295</v>
          </cell>
        </row>
        <row r="82">
          <cell r="A82">
            <v>296</v>
          </cell>
        </row>
        <row r="83">
          <cell r="A83">
            <v>297</v>
          </cell>
        </row>
        <row r="84">
          <cell r="A84">
            <v>298</v>
          </cell>
        </row>
        <row r="85">
          <cell r="A85">
            <v>299</v>
          </cell>
        </row>
        <row r="86">
          <cell r="A86">
            <v>311</v>
          </cell>
        </row>
        <row r="87">
          <cell r="A87">
            <v>312</v>
          </cell>
        </row>
        <row r="88">
          <cell r="A88">
            <v>313</v>
          </cell>
        </row>
        <row r="89">
          <cell r="A89">
            <v>314</v>
          </cell>
        </row>
        <row r="90">
          <cell r="A90">
            <v>315</v>
          </cell>
        </row>
        <row r="91">
          <cell r="A91">
            <v>316</v>
          </cell>
        </row>
        <row r="92">
          <cell r="A92">
            <v>317</v>
          </cell>
        </row>
        <row r="93">
          <cell r="A93">
            <v>318</v>
          </cell>
        </row>
        <row r="94">
          <cell r="A94">
            <v>319</v>
          </cell>
        </row>
        <row r="95">
          <cell r="A95">
            <v>321</v>
          </cell>
        </row>
        <row r="96">
          <cell r="A96">
            <v>322</v>
          </cell>
        </row>
        <row r="97">
          <cell r="A97">
            <v>323</v>
          </cell>
        </row>
        <row r="98">
          <cell r="A98">
            <v>324</v>
          </cell>
        </row>
        <row r="99">
          <cell r="A99">
            <v>325</v>
          </cell>
        </row>
        <row r="100">
          <cell r="A100">
            <v>326</v>
          </cell>
        </row>
        <row r="101">
          <cell r="A101">
            <v>327</v>
          </cell>
        </row>
        <row r="102">
          <cell r="A102">
            <v>328</v>
          </cell>
        </row>
        <row r="103">
          <cell r="A103">
            <v>329</v>
          </cell>
        </row>
        <row r="104">
          <cell r="A104">
            <v>331</v>
          </cell>
        </row>
        <row r="105">
          <cell r="A105">
            <v>332</v>
          </cell>
        </row>
        <row r="106">
          <cell r="A106">
            <v>333</v>
          </cell>
        </row>
        <row r="107">
          <cell r="A107">
            <v>334</v>
          </cell>
        </row>
        <row r="108">
          <cell r="A108">
            <v>335</v>
          </cell>
        </row>
        <row r="109">
          <cell r="A109">
            <v>336</v>
          </cell>
        </row>
        <row r="110">
          <cell r="A110">
            <v>337</v>
          </cell>
        </row>
        <row r="111">
          <cell r="A111">
            <v>338</v>
          </cell>
        </row>
        <row r="112">
          <cell r="A112">
            <v>339</v>
          </cell>
        </row>
        <row r="113">
          <cell r="A113">
            <v>341</v>
          </cell>
        </row>
        <row r="114">
          <cell r="A114">
            <v>342</v>
          </cell>
        </row>
        <row r="115">
          <cell r="A115">
            <v>343</v>
          </cell>
        </row>
        <row r="116">
          <cell r="A116">
            <v>344</v>
          </cell>
        </row>
        <row r="117">
          <cell r="A117">
            <v>345</v>
          </cell>
        </row>
        <row r="118">
          <cell r="A118">
            <v>346</v>
          </cell>
        </row>
        <row r="119">
          <cell r="A119">
            <v>347</v>
          </cell>
        </row>
        <row r="120">
          <cell r="A120">
            <v>348</v>
          </cell>
        </row>
        <row r="121">
          <cell r="A121">
            <v>349</v>
          </cell>
        </row>
        <row r="122">
          <cell r="A122">
            <v>351</v>
          </cell>
        </row>
        <row r="123">
          <cell r="A123">
            <v>352</v>
          </cell>
        </row>
        <row r="124">
          <cell r="A124">
            <v>353</v>
          </cell>
        </row>
        <row r="125">
          <cell r="A125">
            <v>354</v>
          </cell>
        </row>
        <row r="126">
          <cell r="A126">
            <v>355</v>
          </cell>
        </row>
        <row r="127">
          <cell r="A127">
            <v>356</v>
          </cell>
        </row>
        <row r="128">
          <cell r="A128">
            <v>357</v>
          </cell>
        </row>
        <row r="129">
          <cell r="A129">
            <v>358</v>
          </cell>
        </row>
        <row r="130">
          <cell r="A130">
            <v>359</v>
          </cell>
        </row>
        <row r="131">
          <cell r="A131">
            <v>361</v>
          </cell>
        </row>
        <row r="132">
          <cell r="A132">
            <v>362</v>
          </cell>
        </row>
        <row r="133">
          <cell r="A133">
            <v>363</v>
          </cell>
        </row>
        <row r="134">
          <cell r="A134">
            <v>364</v>
          </cell>
        </row>
        <row r="135">
          <cell r="A135">
            <v>365</v>
          </cell>
        </row>
        <row r="136">
          <cell r="A136">
            <v>366</v>
          </cell>
        </row>
        <row r="137">
          <cell r="A137">
            <v>369</v>
          </cell>
        </row>
        <row r="138">
          <cell r="A138">
            <v>371</v>
          </cell>
        </row>
        <row r="139">
          <cell r="A139">
            <v>372</v>
          </cell>
        </row>
        <row r="140">
          <cell r="A140">
            <v>373</v>
          </cell>
        </row>
        <row r="141">
          <cell r="A141">
            <v>374</v>
          </cell>
        </row>
        <row r="142">
          <cell r="A142">
            <v>375</v>
          </cell>
        </row>
        <row r="143">
          <cell r="A143">
            <v>376</v>
          </cell>
        </row>
        <row r="144">
          <cell r="A144">
            <v>377</v>
          </cell>
        </row>
        <row r="145">
          <cell r="A145">
            <v>378</v>
          </cell>
        </row>
        <row r="146">
          <cell r="A146">
            <v>379</v>
          </cell>
        </row>
        <row r="147">
          <cell r="A147">
            <v>381</v>
          </cell>
        </row>
        <row r="148">
          <cell r="A148">
            <v>382</v>
          </cell>
        </row>
        <row r="149">
          <cell r="A149">
            <v>383</v>
          </cell>
        </row>
        <row r="150">
          <cell r="A150">
            <v>384</v>
          </cell>
        </row>
        <row r="151">
          <cell r="A151">
            <v>385</v>
          </cell>
        </row>
        <row r="152">
          <cell r="A152">
            <v>391</v>
          </cell>
        </row>
        <row r="153">
          <cell r="A153">
            <v>392</v>
          </cell>
        </row>
        <row r="154">
          <cell r="A154">
            <v>393</v>
          </cell>
        </row>
        <row r="155">
          <cell r="A155">
            <v>394</v>
          </cell>
        </row>
        <row r="156">
          <cell r="A156">
            <v>395</v>
          </cell>
        </row>
        <row r="157">
          <cell r="A157">
            <v>396</v>
          </cell>
        </row>
        <row r="158">
          <cell r="A158">
            <v>397</v>
          </cell>
        </row>
        <row r="159">
          <cell r="A159">
            <v>398</v>
          </cell>
        </row>
        <row r="160">
          <cell r="A160">
            <v>399</v>
          </cell>
        </row>
        <row r="161">
          <cell r="A161">
            <v>411</v>
          </cell>
        </row>
        <row r="162">
          <cell r="A162">
            <v>412</v>
          </cell>
        </row>
        <row r="163">
          <cell r="A163">
            <v>413</v>
          </cell>
        </row>
        <row r="164">
          <cell r="A164">
            <v>414</v>
          </cell>
        </row>
        <row r="165">
          <cell r="A165">
            <v>415</v>
          </cell>
        </row>
        <row r="166">
          <cell r="A166">
            <v>416</v>
          </cell>
        </row>
        <row r="167">
          <cell r="A167">
            <v>417</v>
          </cell>
        </row>
        <row r="168">
          <cell r="A168">
            <v>418</v>
          </cell>
        </row>
        <row r="169">
          <cell r="A169">
            <v>419</v>
          </cell>
        </row>
        <row r="170">
          <cell r="A170">
            <v>421</v>
          </cell>
        </row>
        <row r="171">
          <cell r="A171">
            <v>422</v>
          </cell>
        </row>
        <row r="172">
          <cell r="A172">
            <v>423</v>
          </cell>
        </row>
        <row r="173">
          <cell r="A173">
            <v>424</v>
          </cell>
        </row>
        <row r="174">
          <cell r="A174">
            <v>425</v>
          </cell>
        </row>
        <row r="175">
          <cell r="A175">
            <v>431</v>
          </cell>
        </row>
        <row r="176">
          <cell r="A176">
            <v>432</v>
          </cell>
        </row>
        <row r="177">
          <cell r="A177">
            <v>433</v>
          </cell>
        </row>
        <row r="178">
          <cell r="A178">
            <v>434</v>
          </cell>
        </row>
        <row r="179">
          <cell r="A179">
            <v>435</v>
          </cell>
        </row>
        <row r="180">
          <cell r="A180">
            <v>436</v>
          </cell>
        </row>
        <row r="181">
          <cell r="A181">
            <v>437</v>
          </cell>
        </row>
        <row r="182">
          <cell r="A182">
            <v>438</v>
          </cell>
        </row>
        <row r="183">
          <cell r="A183">
            <v>439</v>
          </cell>
        </row>
        <row r="184">
          <cell r="A184">
            <v>441</v>
          </cell>
        </row>
        <row r="185">
          <cell r="A185">
            <v>442</v>
          </cell>
        </row>
        <row r="186">
          <cell r="A186">
            <v>443</v>
          </cell>
        </row>
        <row r="187">
          <cell r="A187">
            <v>444</v>
          </cell>
        </row>
        <row r="188">
          <cell r="A188">
            <v>445</v>
          </cell>
        </row>
        <row r="189">
          <cell r="A189">
            <v>446</v>
          </cell>
        </row>
        <row r="190">
          <cell r="A190">
            <v>447</v>
          </cell>
        </row>
        <row r="191">
          <cell r="A191">
            <v>448</v>
          </cell>
        </row>
        <row r="192">
          <cell r="A192">
            <v>451</v>
          </cell>
        </row>
        <row r="193">
          <cell r="A193">
            <v>452</v>
          </cell>
        </row>
        <row r="194">
          <cell r="A194">
            <v>459</v>
          </cell>
        </row>
        <row r="195">
          <cell r="A195">
            <v>461</v>
          </cell>
        </row>
        <row r="196">
          <cell r="A196">
            <v>462</v>
          </cell>
        </row>
        <row r="197">
          <cell r="A197">
            <v>463</v>
          </cell>
        </row>
        <row r="198">
          <cell r="A198">
            <v>464</v>
          </cell>
        </row>
        <row r="199">
          <cell r="A199">
            <v>465</v>
          </cell>
        </row>
        <row r="200">
          <cell r="A200">
            <v>466</v>
          </cell>
        </row>
        <row r="201">
          <cell r="A201">
            <v>471</v>
          </cell>
        </row>
        <row r="202">
          <cell r="A202">
            <v>481</v>
          </cell>
        </row>
        <row r="203">
          <cell r="A203">
            <v>482</v>
          </cell>
        </row>
        <row r="204">
          <cell r="A204">
            <v>483</v>
          </cell>
        </row>
        <row r="205">
          <cell r="A205">
            <v>484</v>
          </cell>
        </row>
        <row r="206">
          <cell r="A206">
            <v>485</v>
          </cell>
        </row>
        <row r="207">
          <cell r="A207">
            <v>491</v>
          </cell>
        </row>
        <row r="208">
          <cell r="A208">
            <v>492</v>
          </cell>
        </row>
        <row r="209">
          <cell r="A209">
            <v>493</v>
          </cell>
        </row>
        <row r="210">
          <cell r="A210">
            <v>511</v>
          </cell>
        </row>
        <row r="211">
          <cell r="A211">
            <v>512</v>
          </cell>
        </row>
        <row r="212">
          <cell r="A212">
            <v>513</v>
          </cell>
        </row>
        <row r="213">
          <cell r="A213">
            <v>514</v>
          </cell>
        </row>
        <row r="214">
          <cell r="A214">
            <v>515</v>
          </cell>
        </row>
        <row r="215">
          <cell r="A215">
            <v>519</v>
          </cell>
        </row>
        <row r="216">
          <cell r="A216">
            <v>521</v>
          </cell>
        </row>
        <row r="217">
          <cell r="A217">
            <v>522</v>
          </cell>
        </row>
        <row r="218">
          <cell r="A218">
            <v>523</v>
          </cell>
        </row>
        <row r="219">
          <cell r="A219">
            <v>529</v>
          </cell>
        </row>
        <row r="220">
          <cell r="A220">
            <v>531</v>
          </cell>
        </row>
        <row r="221">
          <cell r="A221">
            <v>532</v>
          </cell>
        </row>
        <row r="222">
          <cell r="A222">
            <v>541</v>
          </cell>
        </row>
        <row r="223">
          <cell r="A223">
            <v>542</v>
          </cell>
        </row>
        <row r="224">
          <cell r="A224">
            <v>543</v>
          </cell>
        </row>
        <row r="225">
          <cell r="A225">
            <v>544</v>
          </cell>
        </row>
        <row r="226">
          <cell r="A226">
            <v>545</v>
          </cell>
        </row>
        <row r="227">
          <cell r="A227">
            <v>549</v>
          </cell>
        </row>
        <row r="228">
          <cell r="A228">
            <v>551</v>
          </cell>
        </row>
        <row r="229">
          <cell r="A229">
            <v>561</v>
          </cell>
        </row>
        <row r="230">
          <cell r="A230">
            <v>562</v>
          </cell>
        </row>
        <row r="231">
          <cell r="A231">
            <v>563</v>
          </cell>
        </row>
        <row r="232">
          <cell r="A232">
            <v>564</v>
          </cell>
        </row>
        <row r="233">
          <cell r="A233">
            <v>565</v>
          </cell>
        </row>
        <row r="234">
          <cell r="A234">
            <v>566</v>
          </cell>
        </row>
        <row r="235">
          <cell r="A235">
            <v>567</v>
          </cell>
        </row>
        <row r="236">
          <cell r="A236">
            <v>569</v>
          </cell>
        </row>
        <row r="237">
          <cell r="A237">
            <v>571</v>
          </cell>
        </row>
        <row r="238">
          <cell r="A238">
            <v>572</v>
          </cell>
        </row>
        <row r="239">
          <cell r="A239">
            <v>573</v>
          </cell>
        </row>
        <row r="240">
          <cell r="A240">
            <v>574</v>
          </cell>
        </row>
        <row r="241">
          <cell r="A241">
            <v>575</v>
          </cell>
        </row>
        <row r="242">
          <cell r="A242">
            <v>576</v>
          </cell>
        </row>
        <row r="243">
          <cell r="A243">
            <v>577</v>
          </cell>
        </row>
        <row r="244">
          <cell r="A244">
            <v>578</v>
          </cell>
        </row>
        <row r="245">
          <cell r="A245">
            <v>579</v>
          </cell>
        </row>
        <row r="246">
          <cell r="A246">
            <v>581</v>
          </cell>
        </row>
        <row r="247">
          <cell r="A247">
            <v>582</v>
          </cell>
        </row>
        <row r="248">
          <cell r="A248">
            <v>583</v>
          </cell>
        </row>
        <row r="249">
          <cell r="A249">
            <v>589</v>
          </cell>
        </row>
        <row r="250">
          <cell r="A250">
            <v>591</v>
          </cell>
        </row>
        <row r="251">
          <cell r="A251">
            <v>592</v>
          </cell>
        </row>
        <row r="252">
          <cell r="A252">
            <v>593</v>
          </cell>
        </row>
        <row r="253">
          <cell r="A253">
            <v>594</v>
          </cell>
        </row>
        <row r="254">
          <cell r="A254">
            <v>595</v>
          </cell>
        </row>
        <row r="255">
          <cell r="A255">
            <v>596</v>
          </cell>
        </row>
        <row r="256">
          <cell r="A256">
            <v>597</v>
          </cell>
        </row>
        <row r="257">
          <cell r="A257">
            <v>598</v>
          </cell>
        </row>
        <row r="258">
          <cell r="A258">
            <v>599</v>
          </cell>
        </row>
        <row r="259">
          <cell r="A259">
            <v>611</v>
          </cell>
        </row>
        <row r="260">
          <cell r="A260">
            <v>612</v>
          </cell>
        </row>
        <row r="261">
          <cell r="A261">
            <v>613</v>
          </cell>
        </row>
        <row r="262">
          <cell r="A262">
            <v>614</v>
          </cell>
        </row>
        <row r="263">
          <cell r="A263">
            <v>615</v>
          </cell>
        </row>
        <row r="264">
          <cell r="A264">
            <v>616</v>
          </cell>
        </row>
        <row r="265">
          <cell r="A265">
            <v>617</v>
          </cell>
        </row>
        <row r="266">
          <cell r="A266">
            <v>619</v>
          </cell>
        </row>
        <row r="267">
          <cell r="A267">
            <v>621</v>
          </cell>
        </row>
        <row r="268">
          <cell r="A268">
            <v>622</v>
          </cell>
        </row>
        <row r="269">
          <cell r="A269">
            <v>623</v>
          </cell>
        </row>
        <row r="270">
          <cell r="A270">
            <v>624</v>
          </cell>
        </row>
        <row r="271">
          <cell r="A271">
            <v>625</v>
          </cell>
        </row>
        <row r="272">
          <cell r="A272">
            <v>626</v>
          </cell>
        </row>
        <row r="273">
          <cell r="A273">
            <v>627</v>
          </cell>
        </row>
        <row r="274">
          <cell r="A274">
            <v>629</v>
          </cell>
        </row>
        <row r="275">
          <cell r="A275">
            <v>631</v>
          </cell>
        </row>
        <row r="276">
          <cell r="A276">
            <v>632</v>
          </cell>
        </row>
        <row r="277">
          <cell r="A277">
            <v>711</v>
          </cell>
        </row>
        <row r="278">
          <cell r="A278">
            <v>712</v>
          </cell>
        </row>
        <row r="279">
          <cell r="A279">
            <v>721</v>
          </cell>
        </row>
        <row r="280">
          <cell r="A280">
            <v>722</v>
          </cell>
        </row>
        <row r="281">
          <cell r="A281">
            <v>723</v>
          </cell>
        </row>
        <row r="282">
          <cell r="A282">
            <v>724</v>
          </cell>
        </row>
        <row r="283">
          <cell r="A283">
            <v>725</v>
          </cell>
        </row>
        <row r="284">
          <cell r="A284">
            <v>726</v>
          </cell>
        </row>
        <row r="285">
          <cell r="A285">
            <v>727</v>
          </cell>
        </row>
        <row r="286">
          <cell r="A286">
            <v>728</v>
          </cell>
        </row>
        <row r="287">
          <cell r="A287">
            <v>729</v>
          </cell>
        </row>
        <row r="288">
          <cell r="A288">
            <v>731</v>
          </cell>
        </row>
        <row r="289">
          <cell r="A289">
            <v>732</v>
          </cell>
        </row>
        <row r="290">
          <cell r="A290">
            <v>733</v>
          </cell>
        </row>
        <row r="291">
          <cell r="A291">
            <v>734</v>
          </cell>
        </row>
        <row r="292">
          <cell r="A292">
            <v>735</v>
          </cell>
        </row>
        <row r="293">
          <cell r="A293">
            <v>739</v>
          </cell>
        </row>
        <row r="294">
          <cell r="A294">
            <v>741</v>
          </cell>
        </row>
        <row r="295">
          <cell r="A295">
            <v>742</v>
          </cell>
        </row>
        <row r="296">
          <cell r="A296">
            <v>743</v>
          </cell>
        </row>
        <row r="297">
          <cell r="A297">
            <v>744</v>
          </cell>
        </row>
        <row r="298">
          <cell r="A298">
            <v>745</v>
          </cell>
        </row>
        <row r="299">
          <cell r="A299">
            <v>746</v>
          </cell>
        </row>
        <row r="300">
          <cell r="A300">
            <v>747</v>
          </cell>
        </row>
        <row r="301">
          <cell r="A301">
            <v>748</v>
          </cell>
        </row>
        <row r="302">
          <cell r="A302">
            <v>749</v>
          </cell>
        </row>
        <row r="303">
          <cell r="A303">
            <v>751</v>
          </cell>
        </row>
        <row r="304">
          <cell r="A304">
            <v>752</v>
          </cell>
        </row>
        <row r="305">
          <cell r="A305">
            <v>753</v>
          </cell>
        </row>
        <row r="306">
          <cell r="A306">
            <v>754</v>
          </cell>
        </row>
        <row r="307">
          <cell r="A307">
            <v>755</v>
          </cell>
        </row>
        <row r="308">
          <cell r="A308">
            <v>756</v>
          </cell>
        </row>
        <row r="309">
          <cell r="A309">
            <v>757</v>
          </cell>
        </row>
        <row r="310">
          <cell r="A310">
            <v>758</v>
          </cell>
        </row>
        <row r="311">
          <cell r="A311">
            <v>759</v>
          </cell>
        </row>
        <row r="312">
          <cell r="A312">
            <v>761</v>
          </cell>
        </row>
        <row r="313">
          <cell r="A313">
            <v>762</v>
          </cell>
        </row>
        <row r="314">
          <cell r="A314">
            <v>791</v>
          </cell>
        </row>
        <row r="315">
          <cell r="A315">
            <v>792</v>
          </cell>
        </row>
        <row r="316">
          <cell r="A316">
            <v>799</v>
          </cell>
        </row>
        <row r="317">
          <cell r="A317">
            <v>811</v>
          </cell>
        </row>
        <row r="318">
          <cell r="A318">
            <v>812</v>
          </cell>
        </row>
        <row r="319">
          <cell r="A319">
            <v>813</v>
          </cell>
        </row>
        <row r="320">
          <cell r="A320">
            <v>814</v>
          </cell>
        </row>
        <row r="321">
          <cell r="A321">
            <v>815</v>
          </cell>
        </row>
        <row r="322">
          <cell r="A322">
            <v>816</v>
          </cell>
        </row>
        <row r="323">
          <cell r="A323">
            <v>831</v>
          </cell>
        </row>
        <row r="324">
          <cell r="A324">
            <v>832</v>
          </cell>
        </row>
        <row r="325">
          <cell r="A325">
            <v>833</v>
          </cell>
        </row>
        <row r="326">
          <cell r="A326">
            <v>834</v>
          </cell>
        </row>
        <row r="327">
          <cell r="A327">
            <v>835</v>
          </cell>
        </row>
        <row r="328">
          <cell r="A328">
            <v>851</v>
          </cell>
        </row>
        <row r="329">
          <cell r="A329">
            <v>852</v>
          </cell>
        </row>
        <row r="330">
          <cell r="A330">
            <v>853</v>
          </cell>
        </row>
        <row r="331">
          <cell r="A331">
            <v>911</v>
          </cell>
        </row>
        <row r="332">
          <cell r="A332">
            <v>912</v>
          </cell>
        </row>
        <row r="333">
          <cell r="A333">
            <v>913</v>
          </cell>
        </row>
        <row r="334">
          <cell r="A334">
            <v>914</v>
          </cell>
        </row>
        <row r="335">
          <cell r="A335">
            <v>915</v>
          </cell>
        </row>
        <row r="336">
          <cell r="A336">
            <v>916</v>
          </cell>
        </row>
        <row r="337">
          <cell r="A337">
            <v>917</v>
          </cell>
        </row>
        <row r="338">
          <cell r="A338">
            <v>918</v>
          </cell>
        </row>
        <row r="339">
          <cell r="A339">
            <v>921</v>
          </cell>
        </row>
        <row r="340">
          <cell r="A340">
            <v>922</v>
          </cell>
        </row>
        <row r="341">
          <cell r="A341">
            <v>923</v>
          </cell>
        </row>
        <row r="342">
          <cell r="A342">
            <v>924</v>
          </cell>
        </row>
        <row r="343">
          <cell r="A343">
            <v>925</v>
          </cell>
        </row>
        <row r="344">
          <cell r="A344">
            <v>926</v>
          </cell>
        </row>
        <row r="345">
          <cell r="A345">
            <v>927</v>
          </cell>
        </row>
        <row r="346">
          <cell r="A346">
            <v>928</v>
          </cell>
        </row>
        <row r="347">
          <cell r="A347">
            <v>931</v>
          </cell>
        </row>
        <row r="348">
          <cell r="A348">
            <v>932</v>
          </cell>
        </row>
        <row r="349">
          <cell r="A349">
            <v>941</v>
          </cell>
        </row>
        <row r="350">
          <cell r="A350">
            <v>942</v>
          </cell>
        </row>
        <row r="351">
          <cell r="A351">
            <v>951</v>
          </cell>
        </row>
        <row r="352">
          <cell r="A352">
            <v>961</v>
          </cell>
        </row>
        <row r="353">
          <cell r="A353">
            <v>962</v>
          </cell>
        </row>
        <row r="354">
          <cell r="A354">
            <v>991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soreriapinal18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C300"/>
  <sheetViews>
    <sheetView tabSelected="1" topLeftCell="I23" zoomScaleNormal="100" workbookViewId="0">
      <selection activeCell="N12" sqref="N12:T26"/>
    </sheetView>
  </sheetViews>
  <sheetFormatPr baseColWidth="10" defaultRowHeight="15" x14ac:dyDescent="0.25"/>
  <cols>
    <col min="1" max="1" width="2.7109375" customWidth="1"/>
    <col min="2" max="2" width="5.7109375" customWidth="1"/>
    <col min="3" max="3" width="15.7109375" customWidth="1"/>
    <col min="4" max="4" width="7.42578125" customWidth="1"/>
    <col min="5" max="5" width="17.85546875" customWidth="1"/>
    <col min="6" max="6" width="24.7109375" customWidth="1"/>
    <col min="7" max="7" width="12.85546875" customWidth="1"/>
    <col min="8" max="8" width="29.7109375" customWidth="1"/>
    <col min="9" max="9" width="17.42578125" customWidth="1"/>
    <col min="10" max="10" width="13.42578125" customWidth="1"/>
    <col min="11" max="11" width="10.28515625" customWidth="1"/>
    <col min="12" max="13" width="14" customWidth="1"/>
    <col min="14" max="14" width="15.28515625" customWidth="1"/>
    <col min="15" max="19" width="15.7109375" customWidth="1"/>
    <col min="20" max="20" width="16.42578125" customWidth="1"/>
    <col min="21" max="21" width="8.28515625" customWidth="1"/>
    <col min="22" max="22" width="12.140625" bestFit="1" customWidth="1"/>
  </cols>
  <sheetData>
    <row r="1" spans="2:23" ht="30" x14ac:dyDescent="0.4">
      <c r="B1" s="34" t="s">
        <v>71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27"/>
      <c r="V1" s="27"/>
      <c r="W1" s="27"/>
    </row>
    <row r="2" spans="2:23" ht="20.25" x14ac:dyDescent="0.3">
      <c r="B2" s="41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2:23" x14ac:dyDescent="0.25">
      <c r="B3" s="43" t="s">
        <v>1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</row>
    <row r="4" spans="2:23" ht="23.25" x14ac:dyDescent="0.25">
      <c r="B4" s="44" t="s">
        <v>2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</row>
    <row r="5" spans="2:23" ht="16.5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23" s="2" customFormat="1" x14ac:dyDescent="0.25">
      <c r="B6" s="45" t="s">
        <v>3</v>
      </c>
      <c r="C6" s="46"/>
      <c r="D6" s="46"/>
      <c r="E6" s="47" t="s">
        <v>4</v>
      </c>
      <c r="F6" s="47"/>
      <c r="G6" s="47"/>
      <c r="H6" s="47"/>
      <c r="I6" s="47"/>
      <c r="J6" s="47"/>
      <c r="K6" s="48" t="s">
        <v>5</v>
      </c>
      <c r="L6" s="49"/>
      <c r="M6" s="50" t="s">
        <v>67</v>
      </c>
      <c r="N6" s="50"/>
      <c r="O6" s="50"/>
      <c r="P6" s="50"/>
      <c r="Q6" s="50"/>
      <c r="R6" s="50"/>
      <c r="S6" s="50"/>
      <c r="T6" s="51"/>
    </row>
    <row r="7" spans="2:23" x14ac:dyDescent="0.25">
      <c r="B7" s="35" t="s">
        <v>6</v>
      </c>
      <c r="C7" s="36"/>
      <c r="D7" s="36"/>
      <c r="E7" s="37" t="s">
        <v>66</v>
      </c>
      <c r="F7" s="37"/>
      <c r="G7" s="37"/>
      <c r="H7" s="37"/>
      <c r="I7" s="37"/>
      <c r="J7" s="37"/>
      <c r="K7" s="35" t="s">
        <v>7</v>
      </c>
      <c r="L7" s="36"/>
      <c r="M7" s="38" t="s">
        <v>68</v>
      </c>
      <c r="N7" s="39"/>
      <c r="O7" s="39"/>
      <c r="P7" s="39"/>
      <c r="Q7" s="39"/>
      <c r="R7" s="39"/>
      <c r="S7" s="39"/>
      <c r="T7" s="40"/>
    </row>
    <row r="8" spans="2:23" x14ac:dyDescent="0.25">
      <c r="B8" s="52" t="s">
        <v>8</v>
      </c>
      <c r="C8" s="53"/>
      <c r="D8" s="53"/>
      <c r="E8" s="54">
        <v>43020</v>
      </c>
      <c r="F8" s="55"/>
      <c r="G8" s="55"/>
      <c r="H8" s="55"/>
      <c r="I8" s="55"/>
      <c r="J8" s="55"/>
      <c r="K8" s="52" t="s">
        <v>9</v>
      </c>
      <c r="L8" s="53"/>
      <c r="M8" s="56">
        <v>4411091392</v>
      </c>
      <c r="N8" s="56"/>
      <c r="O8" s="56"/>
      <c r="P8" s="56"/>
      <c r="Q8" s="56"/>
      <c r="R8" s="56"/>
      <c r="S8" s="56"/>
      <c r="T8" s="57"/>
    </row>
    <row r="10" spans="2:23" x14ac:dyDescent="0.25">
      <c r="B10" s="3" t="s">
        <v>10</v>
      </c>
      <c r="C10" s="3" t="s">
        <v>11</v>
      </c>
      <c r="D10" s="3" t="s">
        <v>12</v>
      </c>
      <c r="E10" s="3" t="s">
        <v>13</v>
      </c>
      <c r="F10" s="3" t="s">
        <v>14</v>
      </c>
      <c r="G10" s="3" t="s">
        <v>15</v>
      </c>
      <c r="H10" s="3" t="s">
        <v>16</v>
      </c>
      <c r="I10" s="3" t="s">
        <v>17</v>
      </c>
      <c r="J10" s="3" t="s">
        <v>18</v>
      </c>
      <c r="K10" s="3" t="s">
        <v>19</v>
      </c>
      <c r="L10" s="3" t="s">
        <v>20</v>
      </c>
      <c r="M10" s="3" t="s">
        <v>21</v>
      </c>
      <c r="N10" s="3" t="s">
        <v>22</v>
      </c>
      <c r="O10" s="3" t="s">
        <v>23</v>
      </c>
      <c r="P10" s="3" t="s">
        <v>24</v>
      </c>
      <c r="Q10" s="3" t="s">
        <v>25</v>
      </c>
      <c r="R10" s="3" t="s">
        <v>26</v>
      </c>
      <c r="S10" s="3" t="s">
        <v>27</v>
      </c>
      <c r="T10" s="3" t="s">
        <v>28</v>
      </c>
    </row>
    <row r="11" spans="2:23" ht="67.5" x14ac:dyDescent="0.25">
      <c r="B11" s="4" t="s">
        <v>29</v>
      </c>
      <c r="C11" s="4" t="s">
        <v>30</v>
      </c>
      <c r="D11" s="4" t="s">
        <v>31</v>
      </c>
      <c r="E11" s="4" t="s">
        <v>32</v>
      </c>
      <c r="F11" s="4" t="s">
        <v>33</v>
      </c>
      <c r="G11" s="4" t="s">
        <v>34</v>
      </c>
      <c r="H11" s="4" t="s">
        <v>35</v>
      </c>
      <c r="I11" s="4" t="s">
        <v>36</v>
      </c>
      <c r="J11" s="5" t="s">
        <v>37</v>
      </c>
      <c r="K11" s="5" t="s">
        <v>38</v>
      </c>
      <c r="L11" s="4" t="s">
        <v>39</v>
      </c>
      <c r="M11" s="4" t="s">
        <v>40</v>
      </c>
      <c r="N11" s="5" t="s">
        <v>41</v>
      </c>
      <c r="O11" s="5" t="s">
        <v>42</v>
      </c>
      <c r="P11" s="5" t="s">
        <v>43</v>
      </c>
      <c r="Q11" s="5" t="s">
        <v>44</v>
      </c>
      <c r="R11" s="5" t="s">
        <v>45</v>
      </c>
      <c r="S11" s="5" t="s">
        <v>46</v>
      </c>
      <c r="T11" s="5" t="s">
        <v>47</v>
      </c>
    </row>
    <row r="12" spans="2:23" ht="66" x14ac:dyDescent="0.25">
      <c r="B12" s="6">
        <v>1</v>
      </c>
      <c r="C12" s="6" t="s">
        <v>48</v>
      </c>
      <c r="D12" s="6">
        <v>2017</v>
      </c>
      <c r="E12" s="6" t="s">
        <v>49</v>
      </c>
      <c r="F12" s="6" t="s">
        <v>50</v>
      </c>
      <c r="G12" s="6" t="s">
        <v>51</v>
      </c>
      <c r="H12" s="6" t="s">
        <v>52</v>
      </c>
      <c r="I12" s="6" t="s">
        <v>53</v>
      </c>
      <c r="J12" s="6">
        <v>27.260000000000005</v>
      </c>
      <c r="K12" s="6">
        <v>0</v>
      </c>
      <c r="L12" s="6"/>
      <c r="M12" s="6"/>
      <c r="N12" s="7"/>
      <c r="O12" s="7"/>
      <c r="P12" s="7"/>
      <c r="Q12" s="7"/>
      <c r="R12" s="7"/>
      <c r="S12" s="7"/>
      <c r="T12" s="7"/>
    </row>
    <row r="13" spans="2:23" ht="66" x14ac:dyDescent="0.25">
      <c r="B13" s="6">
        <v>2</v>
      </c>
      <c r="C13" s="6" t="s">
        <v>48</v>
      </c>
      <c r="D13" s="6">
        <v>2017</v>
      </c>
      <c r="E13" s="6" t="s">
        <v>49</v>
      </c>
      <c r="F13" s="6" t="s">
        <v>50</v>
      </c>
      <c r="G13" s="6" t="s">
        <v>51</v>
      </c>
      <c r="H13" s="6" t="s">
        <v>52</v>
      </c>
      <c r="I13" s="6" t="s">
        <v>54</v>
      </c>
      <c r="J13" s="6"/>
      <c r="K13" s="6">
        <v>0</v>
      </c>
      <c r="L13" s="6" t="s">
        <v>55</v>
      </c>
      <c r="M13" s="6">
        <v>113</v>
      </c>
      <c r="N13" s="7">
        <v>8270037.7999999998</v>
      </c>
      <c r="O13" s="7">
        <v>6402150</v>
      </c>
      <c r="P13" s="7">
        <f>3000000+6642</f>
        <v>3006642</v>
      </c>
      <c r="Q13" s="7">
        <v>2816993.3400000003</v>
      </c>
      <c r="R13" s="7">
        <v>2816993.3400000003</v>
      </c>
      <c r="S13" s="7">
        <v>2816993.3400000003</v>
      </c>
      <c r="T13" s="7">
        <v>2816993.3400000003</v>
      </c>
    </row>
    <row r="14" spans="2:23" ht="66" x14ac:dyDescent="0.25">
      <c r="B14" s="6">
        <v>3</v>
      </c>
      <c r="C14" s="6" t="s">
        <v>48</v>
      </c>
      <c r="D14" s="6">
        <v>2017</v>
      </c>
      <c r="E14" s="6" t="s">
        <v>49</v>
      </c>
      <c r="F14" s="6" t="s">
        <v>50</v>
      </c>
      <c r="G14" s="6" t="s">
        <v>51</v>
      </c>
      <c r="H14" s="6" t="s">
        <v>52</v>
      </c>
      <c r="I14" s="6" t="s">
        <v>54</v>
      </c>
      <c r="J14" s="6"/>
      <c r="K14" s="6">
        <v>0</v>
      </c>
      <c r="L14" s="6" t="s">
        <v>55</v>
      </c>
      <c r="M14" s="6">
        <v>137</v>
      </c>
      <c r="N14" s="7">
        <v>0</v>
      </c>
      <c r="O14" s="7">
        <v>20000</v>
      </c>
      <c r="P14" s="7">
        <v>20000</v>
      </c>
      <c r="Q14" s="7">
        <v>4000</v>
      </c>
      <c r="R14" s="7">
        <v>4000</v>
      </c>
      <c r="S14" s="7">
        <v>4000</v>
      </c>
      <c r="T14" s="7">
        <v>4000</v>
      </c>
    </row>
    <row r="15" spans="2:23" ht="66" x14ac:dyDescent="0.25">
      <c r="B15" s="6">
        <v>4</v>
      </c>
      <c r="C15" s="6" t="s">
        <v>48</v>
      </c>
      <c r="D15" s="6">
        <v>2017</v>
      </c>
      <c r="E15" s="6" t="s">
        <v>49</v>
      </c>
      <c r="F15" s="6" t="s">
        <v>50</v>
      </c>
      <c r="G15" s="6" t="s">
        <v>51</v>
      </c>
      <c r="H15" s="6" t="s">
        <v>52</v>
      </c>
      <c r="I15" s="6" t="s">
        <v>54</v>
      </c>
      <c r="J15" s="6"/>
      <c r="K15" s="6">
        <v>0</v>
      </c>
      <c r="L15" s="6" t="s">
        <v>55</v>
      </c>
      <c r="M15" s="6">
        <v>991</v>
      </c>
      <c r="N15" s="7">
        <v>970074.08</v>
      </c>
      <c r="O15" s="7">
        <v>2418000</v>
      </c>
      <c r="P15" s="7">
        <v>2400000</v>
      </c>
      <c r="Q15" s="7">
        <f>646903.93+1303981.35</f>
        <v>1950885.2800000003</v>
      </c>
      <c r="R15" s="7">
        <f t="shared" ref="R15:T15" si="0">646903.93+1303981.35</f>
        <v>1950885.2800000003</v>
      </c>
      <c r="S15" s="7">
        <f t="shared" si="0"/>
        <v>1950885.2800000003</v>
      </c>
      <c r="T15" s="7">
        <f t="shared" si="0"/>
        <v>1950885.2800000003</v>
      </c>
    </row>
    <row r="16" spans="2:23" ht="66" x14ac:dyDescent="0.25">
      <c r="B16" s="6">
        <v>5</v>
      </c>
      <c r="C16" s="6" t="s">
        <v>48</v>
      </c>
      <c r="D16" s="6">
        <v>2017</v>
      </c>
      <c r="E16" s="6" t="s">
        <v>49</v>
      </c>
      <c r="F16" s="6" t="s">
        <v>50</v>
      </c>
      <c r="G16" s="6" t="s">
        <v>51</v>
      </c>
      <c r="H16" s="6" t="s">
        <v>52</v>
      </c>
      <c r="I16" s="6" t="s">
        <v>54</v>
      </c>
      <c r="J16" s="6"/>
      <c r="K16" s="6">
        <v>0</v>
      </c>
      <c r="L16" s="6" t="s">
        <v>55</v>
      </c>
      <c r="M16" s="6">
        <v>155</v>
      </c>
      <c r="N16" s="7">
        <v>135000</v>
      </c>
      <c r="O16" s="7">
        <v>135000</v>
      </c>
      <c r="P16" s="7">
        <v>135000</v>
      </c>
      <c r="Q16" s="7">
        <v>30000</v>
      </c>
      <c r="R16" s="7">
        <f>+Q16</f>
        <v>30000</v>
      </c>
      <c r="S16" s="7">
        <f>+R16</f>
        <v>30000</v>
      </c>
      <c r="T16" s="7">
        <f>+S16</f>
        <v>30000</v>
      </c>
    </row>
    <row r="17" spans="2:22" ht="66" x14ac:dyDescent="0.25">
      <c r="B17" s="6">
        <v>6</v>
      </c>
      <c r="C17" s="6" t="s">
        <v>48</v>
      </c>
      <c r="D17" s="6">
        <v>2017</v>
      </c>
      <c r="E17" s="6" t="s">
        <v>49</v>
      </c>
      <c r="F17" s="6" t="s">
        <v>50</v>
      </c>
      <c r="G17" s="6" t="s">
        <v>51</v>
      </c>
      <c r="H17" s="6" t="s">
        <v>52</v>
      </c>
      <c r="I17" s="6" t="s">
        <v>54</v>
      </c>
      <c r="J17" s="6"/>
      <c r="K17" s="6">
        <v>0</v>
      </c>
      <c r="L17" s="6" t="s">
        <v>55</v>
      </c>
      <c r="M17" s="6">
        <v>261</v>
      </c>
      <c r="N17" s="7">
        <v>2100000</v>
      </c>
      <c r="O17" s="7">
        <v>1568000</v>
      </c>
      <c r="P17" s="7">
        <v>1000000</v>
      </c>
      <c r="Q17" s="7">
        <v>872712.31</v>
      </c>
      <c r="R17" s="7">
        <f t="shared" ref="R17:T17" si="1">Q17</f>
        <v>872712.31</v>
      </c>
      <c r="S17" s="7">
        <f t="shared" si="1"/>
        <v>872712.31</v>
      </c>
      <c r="T17" s="7">
        <f t="shared" si="1"/>
        <v>872712.31</v>
      </c>
    </row>
    <row r="18" spans="2:22" ht="66" x14ac:dyDescent="0.25">
      <c r="B18" s="6">
        <v>7</v>
      </c>
      <c r="C18" s="6" t="s">
        <v>48</v>
      </c>
      <c r="D18" s="6">
        <v>2017</v>
      </c>
      <c r="E18" s="6" t="s">
        <v>49</v>
      </c>
      <c r="F18" s="6" t="s">
        <v>50</v>
      </c>
      <c r="G18" s="6" t="s">
        <v>51</v>
      </c>
      <c r="H18" s="6" t="s">
        <v>52</v>
      </c>
      <c r="I18" s="6" t="s">
        <v>54</v>
      </c>
      <c r="J18" s="6"/>
      <c r="K18" s="6">
        <v>0</v>
      </c>
      <c r="L18" s="6" t="s">
        <v>55</v>
      </c>
      <c r="M18" s="6">
        <v>282</v>
      </c>
      <c r="N18" s="7">
        <v>148000</v>
      </c>
      <c r="O18" s="7">
        <v>170000</v>
      </c>
      <c r="P18" s="7">
        <v>170000</v>
      </c>
      <c r="Q18" s="7">
        <v>147493.04999999999</v>
      </c>
      <c r="R18" s="7">
        <f>+Q18</f>
        <v>147493.04999999999</v>
      </c>
      <c r="S18" s="7">
        <f>+R18</f>
        <v>147493.04999999999</v>
      </c>
      <c r="T18" s="7">
        <f>+S18</f>
        <v>147493.04999999999</v>
      </c>
    </row>
    <row r="19" spans="2:22" ht="66" x14ac:dyDescent="0.25">
      <c r="B19" s="6">
        <v>8</v>
      </c>
      <c r="C19" s="6" t="s">
        <v>48</v>
      </c>
      <c r="D19" s="6">
        <v>2017</v>
      </c>
      <c r="E19" s="6" t="s">
        <v>49</v>
      </c>
      <c r="F19" s="6" t="s">
        <v>50</v>
      </c>
      <c r="G19" s="6" t="s">
        <v>51</v>
      </c>
      <c r="H19" s="6" t="s">
        <v>52</v>
      </c>
      <c r="I19" s="6" t="s">
        <v>54</v>
      </c>
      <c r="J19" s="6"/>
      <c r="K19" s="6">
        <v>0</v>
      </c>
      <c r="L19" s="6" t="s">
        <v>55</v>
      </c>
      <c r="M19" s="6">
        <v>221</v>
      </c>
      <c r="N19" s="7">
        <v>218000</v>
      </c>
      <c r="O19" s="7">
        <v>230000</v>
      </c>
      <c r="P19" s="7">
        <v>230000</v>
      </c>
      <c r="Q19" s="7">
        <v>212217.03</v>
      </c>
      <c r="R19" s="7">
        <v>212217.03</v>
      </c>
      <c r="S19" s="7">
        <v>212217.03</v>
      </c>
      <c r="T19" s="7">
        <v>212217.03</v>
      </c>
    </row>
    <row r="20" spans="2:22" ht="66" x14ac:dyDescent="0.25">
      <c r="B20" s="6">
        <v>9</v>
      </c>
      <c r="C20" s="6" t="s">
        <v>48</v>
      </c>
      <c r="D20" s="6">
        <v>2017</v>
      </c>
      <c r="E20" s="6" t="s">
        <v>49</v>
      </c>
      <c r="F20" s="6" t="s">
        <v>50</v>
      </c>
      <c r="G20" s="6" t="s">
        <v>51</v>
      </c>
      <c r="H20" s="6" t="s">
        <v>52</v>
      </c>
      <c r="I20" s="6" t="s">
        <v>54</v>
      </c>
      <c r="J20" s="6"/>
      <c r="K20" s="6">
        <v>0</v>
      </c>
      <c r="L20" s="6" t="s">
        <v>55</v>
      </c>
      <c r="M20" s="6">
        <v>271</v>
      </c>
      <c r="N20" s="7">
        <v>620700</v>
      </c>
      <c r="O20" s="7">
        <f>290700-40000</f>
        <v>250700</v>
      </c>
      <c r="P20" s="7">
        <v>150000</v>
      </c>
      <c r="Q20" s="7">
        <v>140000</v>
      </c>
      <c r="R20" s="7">
        <f t="shared" ref="R20:S26" si="2">+Q20</f>
        <v>140000</v>
      </c>
      <c r="S20" s="7">
        <f t="shared" si="2"/>
        <v>140000</v>
      </c>
      <c r="T20" s="7">
        <f t="shared" ref="T20:T26" si="3">+S20</f>
        <v>140000</v>
      </c>
    </row>
    <row r="21" spans="2:22" ht="66" x14ac:dyDescent="0.25">
      <c r="B21" s="6">
        <v>10</v>
      </c>
      <c r="C21" s="6" t="s">
        <v>48</v>
      </c>
      <c r="D21" s="6">
        <v>2017</v>
      </c>
      <c r="E21" s="6" t="s">
        <v>49</v>
      </c>
      <c r="F21" s="6" t="s">
        <v>50</v>
      </c>
      <c r="G21" s="6" t="s">
        <v>51</v>
      </c>
      <c r="H21" s="6" t="s">
        <v>52</v>
      </c>
      <c r="I21" s="6" t="s">
        <v>54</v>
      </c>
      <c r="J21" s="6"/>
      <c r="K21" s="6">
        <v>0</v>
      </c>
      <c r="L21" s="6" t="s">
        <v>55</v>
      </c>
      <c r="M21" s="6">
        <v>299</v>
      </c>
      <c r="N21" s="7">
        <v>0</v>
      </c>
      <c r="O21" s="7">
        <f>180000+40000</f>
        <v>220000</v>
      </c>
      <c r="P21" s="7">
        <f>180000+40000</f>
        <v>220000</v>
      </c>
      <c r="Q21" s="7">
        <v>218628</v>
      </c>
      <c r="R21" s="7">
        <v>218628</v>
      </c>
      <c r="S21" s="7">
        <v>218628</v>
      </c>
      <c r="T21" s="7">
        <v>218628</v>
      </c>
    </row>
    <row r="22" spans="2:22" ht="66" x14ac:dyDescent="0.25">
      <c r="B22" s="6">
        <v>11</v>
      </c>
      <c r="C22" s="6" t="s">
        <v>48</v>
      </c>
      <c r="D22" s="6">
        <v>2017</v>
      </c>
      <c r="E22" s="6" t="s">
        <v>49</v>
      </c>
      <c r="F22" s="6" t="s">
        <v>50</v>
      </c>
      <c r="G22" s="6" t="s">
        <v>51</v>
      </c>
      <c r="H22" s="6" t="s">
        <v>52</v>
      </c>
      <c r="I22" s="6" t="s">
        <v>54</v>
      </c>
      <c r="J22" s="6"/>
      <c r="K22" s="6">
        <v>0</v>
      </c>
      <c r="L22" s="6" t="s">
        <v>55</v>
      </c>
      <c r="M22" s="6">
        <v>355</v>
      </c>
      <c r="N22" s="7">
        <v>860000</v>
      </c>
      <c r="O22" s="7">
        <v>620000</v>
      </c>
      <c r="P22" s="7">
        <f>600000-40000</f>
        <v>560000</v>
      </c>
      <c r="Q22" s="7">
        <v>546356.59000000008</v>
      </c>
      <c r="R22" s="7">
        <f t="shared" si="2"/>
        <v>546356.59000000008</v>
      </c>
      <c r="S22" s="7">
        <f t="shared" si="2"/>
        <v>546356.59000000008</v>
      </c>
      <c r="T22" s="7">
        <f t="shared" si="3"/>
        <v>546356.59000000008</v>
      </c>
    </row>
    <row r="23" spans="2:22" ht="66" x14ac:dyDescent="0.25">
      <c r="B23" s="6">
        <v>12</v>
      </c>
      <c r="C23" s="6" t="s">
        <v>48</v>
      </c>
      <c r="D23" s="6">
        <v>2017</v>
      </c>
      <c r="E23" s="6" t="s">
        <v>49</v>
      </c>
      <c r="F23" s="6" t="s">
        <v>50</v>
      </c>
      <c r="G23" s="6" t="s">
        <v>51</v>
      </c>
      <c r="H23" s="6" t="s">
        <v>52</v>
      </c>
      <c r="I23" s="6" t="s">
        <v>54</v>
      </c>
      <c r="J23" s="6"/>
      <c r="K23" s="6">
        <v>0</v>
      </c>
      <c r="L23" s="6" t="s">
        <v>55</v>
      </c>
      <c r="M23" s="6">
        <v>345</v>
      </c>
      <c r="N23" s="7">
        <v>220000</v>
      </c>
      <c r="O23" s="7">
        <v>270000</v>
      </c>
      <c r="P23" s="7">
        <v>270000</v>
      </c>
      <c r="Q23" s="7">
        <v>256523.63999999998</v>
      </c>
      <c r="R23" s="7">
        <f t="shared" si="2"/>
        <v>256523.63999999998</v>
      </c>
      <c r="S23" s="7">
        <f t="shared" si="2"/>
        <v>256523.63999999998</v>
      </c>
      <c r="T23" s="7">
        <f t="shared" si="3"/>
        <v>256523.63999999998</v>
      </c>
    </row>
    <row r="24" spans="2:22" ht="66" x14ac:dyDescent="0.25">
      <c r="B24" s="6">
        <v>13</v>
      </c>
      <c r="C24" s="6" t="s">
        <v>48</v>
      </c>
      <c r="D24" s="6">
        <v>2017</v>
      </c>
      <c r="E24" s="6" t="s">
        <v>49</v>
      </c>
      <c r="F24" s="6" t="s">
        <v>50</v>
      </c>
      <c r="G24" s="6" t="s">
        <v>51</v>
      </c>
      <c r="H24" s="6" t="s">
        <v>52</v>
      </c>
      <c r="I24" s="6" t="s">
        <v>54</v>
      </c>
      <c r="J24" s="6"/>
      <c r="K24" s="6">
        <v>0</v>
      </c>
      <c r="L24" s="6" t="s">
        <v>55</v>
      </c>
      <c r="M24" s="6">
        <v>349</v>
      </c>
      <c r="N24" s="7">
        <v>20000</v>
      </c>
      <c r="O24" s="7">
        <v>20000</v>
      </c>
      <c r="P24" s="7">
        <v>20000</v>
      </c>
      <c r="Q24" s="7">
        <v>6431.2900000000382</v>
      </c>
      <c r="R24" s="7">
        <v>6431.2900000000382</v>
      </c>
      <c r="S24" s="7">
        <v>6431.2900000000382</v>
      </c>
      <c r="T24" s="7">
        <v>6431.2900000000382</v>
      </c>
    </row>
    <row r="25" spans="2:22" ht="66" x14ac:dyDescent="0.25">
      <c r="B25" s="6">
        <v>14</v>
      </c>
      <c r="C25" s="6" t="s">
        <v>48</v>
      </c>
      <c r="D25" s="6">
        <v>2017</v>
      </c>
      <c r="E25" s="6" t="s">
        <v>49</v>
      </c>
      <c r="F25" s="6" t="s">
        <v>50</v>
      </c>
      <c r="G25" s="6" t="s">
        <v>51</v>
      </c>
      <c r="H25" s="6" t="s">
        <v>52</v>
      </c>
      <c r="I25" s="6" t="s">
        <v>54</v>
      </c>
      <c r="J25" s="6"/>
      <c r="K25" s="6">
        <v>0</v>
      </c>
      <c r="L25" s="6" t="s">
        <v>55</v>
      </c>
      <c r="M25" s="6">
        <v>311</v>
      </c>
      <c r="N25" s="7">
        <v>2862038.12</v>
      </c>
      <c r="O25" s="7">
        <v>3499999.9999999991</v>
      </c>
      <c r="P25" s="7">
        <f>3500000-15000</f>
        <v>3485000</v>
      </c>
      <c r="Q25" s="7">
        <v>3234022.17</v>
      </c>
      <c r="R25" s="7">
        <f t="shared" si="2"/>
        <v>3234022.17</v>
      </c>
      <c r="S25" s="7">
        <f t="shared" si="2"/>
        <v>3234022.17</v>
      </c>
      <c r="T25" s="7">
        <f t="shared" si="3"/>
        <v>3234022.17</v>
      </c>
      <c r="V25" s="26"/>
    </row>
    <row r="26" spans="2:22" ht="66" x14ac:dyDescent="0.25">
      <c r="B26" s="6">
        <v>15</v>
      </c>
      <c r="C26" s="6" t="s">
        <v>48</v>
      </c>
      <c r="D26" s="6">
        <v>2017</v>
      </c>
      <c r="E26" s="6" t="s">
        <v>49</v>
      </c>
      <c r="F26" s="6" t="s">
        <v>50</v>
      </c>
      <c r="G26" s="6" t="s">
        <v>51</v>
      </c>
      <c r="H26" s="6" t="s">
        <v>52</v>
      </c>
      <c r="I26" s="6" t="s">
        <v>54</v>
      </c>
      <c r="J26" s="6"/>
      <c r="K26" s="6">
        <v>0</v>
      </c>
      <c r="L26" s="6" t="s">
        <v>55</v>
      </c>
      <c r="M26" s="6">
        <v>357</v>
      </c>
      <c r="N26" s="7">
        <v>205000</v>
      </c>
      <c r="O26" s="7">
        <v>805000</v>
      </c>
      <c r="P26" s="7">
        <f>790000+15000</f>
        <v>805000</v>
      </c>
      <c r="Q26" s="7">
        <v>803786.15999999992</v>
      </c>
      <c r="R26" s="7">
        <f t="shared" si="2"/>
        <v>803786.15999999992</v>
      </c>
      <c r="S26" s="7">
        <f t="shared" si="2"/>
        <v>803786.15999999992</v>
      </c>
      <c r="T26" s="7">
        <f t="shared" si="3"/>
        <v>803786.15999999992</v>
      </c>
    </row>
    <row r="27" spans="2:22" ht="16.5" x14ac:dyDescent="0.25">
      <c r="B27" s="31"/>
      <c r="C27" s="32"/>
      <c r="D27" s="32"/>
      <c r="E27" s="32"/>
      <c r="F27" s="32"/>
      <c r="G27" s="32"/>
      <c r="H27" s="32"/>
      <c r="I27" s="33"/>
      <c r="J27" s="6"/>
      <c r="K27" s="6"/>
      <c r="L27" s="6"/>
      <c r="M27" s="6"/>
      <c r="N27" s="7"/>
      <c r="O27" s="7"/>
      <c r="P27" s="7"/>
      <c r="Q27" s="7"/>
      <c r="R27" s="7"/>
      <c r="S27" s="7"/>
      <c r="T27" s="7"/>
    </row>
    <row r="28" spans="2:22" ht="16.5" x14ac:dyDescent="0.25">
      <c r="B28" s="58" t="s">
        <v>56</v>
      </c>
      <c r="C28" s="59"/>
      <c r="D28" s="59"/>
      <c r="E28" s="59"/>
      <c r="F28" s="59"/>
      <c r="G28" s="59"/>
      <c r="H28" s="59"/>
      <c r="I28" s="60"/>
      <c r="J28" s="8">
        <f>SUM(J12:J18)</f>
        <v>27.260000000000005</v>
      </c>
      <c r="K28" s="8"/>
      <c r="L28" s="9"/>
      <c r="M28" s="9"/>
      <c r="N28" s="7">
        <f t="shared" ref="N28:T28" si="4">SUM(N13:N26)</f>
        <v>16628850</v>
      </c>
      <c r="O28" s="7">
        <f>SUM(O13:O26)</f>
        <v>16628850</v>
      </c>
      <c r="P28" s="7">
        <f t="shared" si="4"/>
        <v>12471642</v>
      </c>
      <c r="Q28" s="7">
        <f t="shared" si="4"/>
        <v>11240048.860000001</v>
      </c>
      <c r="R28" s="7">
        <f t="shared" si="4"/>
        <v>11240048.860000001</v>
      </c>
      <c r="S28" s="7">
        <f t="shared" si="4"/>
        <v>11240048.860000001</v>
      </c>
      <c r="T28" s="7">
        <f t="shared" si="4"/>
        <v>11240048.860000001</v>
      </c>
    </row>
    <row r="29" spans="2:22" x14ac:dyDescent="0.25"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11"/>
      <c r="Q29" s="2"/>
      <c r="R29" s="2"/>
      <c r="S29" s="10"/>
      <c r="T29" s="2"/>
    </row>
    <row r="30" spans="2:22" s="13" customFormat="1" x14ac:dyDescent="0.25">
      <c r="B30"/>
      <c r="C30"/>
      <c r="D30" s="2"/>
      <c r="E30" s="2"/>
      <c r="F30" s="2"/>
      <c r="G30" s="2"/>
      <c r="H30" s="2"/>
      <c r="I30" s="2"/>
      <c r="J30" s="2"/>
      <c r="K30" s="2"/>
      <c r="L30" s="2"/>
      <c r="M30" s="2"/>
      <c r="N30" s="11"/>
      <c r="O30" s="2"/>
      <c r="P30" s="11"/>
      <c r="Q30" s="2"/>
      <c r="R30" s="11"/>
      <c r="S30" s="2"/>
      <c r="T30" s="2"/>
      <c r="U30" s="12"/>
    </row>
    <row r="31" spans="2:22" x14ac:dyDescent="0.25"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2"/>
    </row>
    <row r="32" spans="2:22" x14ac:dyDescent="0.25">
      <c r="B32" s="14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2:23" x14ac:dyDescent="0.25">
      <c r="B33" s="62" t="s">
        <v>57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2"/>
    </row>
    <row r="34" spans="2:23" x14ac:dyDescent="0.25"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U34" s="2"/>
    </row>
    <row r="35" spans="2:23" x14ac:dyDescent="0.2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23" ht="21" customHeight="1" x14ac:dyDescent="0.25">
      <c r="D36" s="2"/>
      <c r="E36" s="2"/>
      <c r="F36" s="2"/>
      <c r="G36" s="2"/>
      <c r="H36" s="2"/>
      <c r="I36" s="2"/>
      <c r="J36" s="15"/>
      <c r="K36" s="15"/>
      <c r="L36" s="15"/>
      <c r="M36" s="15"/>
      <c r="N36" s="2"/>
      <c r="O36" s="2"/>
      <c r="P36" s="2"/>
      <c r="Q36" s="2"/>
    </row>
    <row r="37" spans="2:23" ht="3.75" customHeight="1" x14ac:dyDescent="0.25">
      <c r="D37" s="2"/>
      <c r="E37" s="2"/>
      <c r="F37" s="2"/>
      <c r="G37" s="15"/>
      <c r="H37" s="2"/>
      <c r="I37" s="2"/>
      <c r="J37" s="15"/>
      <c r="K37" s="15"/>
      <c r="L37" s="15"/>
      <c r="M37" s="15"/>
      <c r="N37" s="2"/>
      <c r="O37" s="2"/>
      <c r="P37" s="2"/>
      <c r="Q37" s="2"/>
    </row>
    <row r="38" spans="2:23" ht="3" customHeight="1" x14ac:dyDescent="0.25">
      <c r="B38" s="16"/>
      <c r="C38" s="16"/>
      <c r="D38" s="63"/>
      <c r="E38" s="63"/>
      <c r="F38" s="63"/>
      <c r="G38" s="17"/>
      <c r="H38" s="16"/>
      <c r="I38" s="16"/>
      <c r="J38" s="64"/>
      <c r="K38" s="64"/>
      <c r="L38" s="64"/>
      <c r="M38" s="18"/>
      <c r="N38" s="17"/>
      <c r="O38" s="16"/>
      <c r="P38" s="16"/>
      <c r="Q38" s="63"/>
      <c r="R38" s="63"/>
      <c r="S38" s="63"/>
      <c r="T38" s="17"/>
      <c r="W38" s="19"/>
    </row>
    <row r="39" spans="2:23" ht="12.75" hidden="1" customHeight="1" x14ac:dyDescent="0.25">
      <c r="B39" s="16"/>
      <c r="C39" s="16"/>
      <c r="D39" s="65" t="s">
        <v>58</v>
      </c>
      <c r="E39" s="65"/>
      <c r="F39" s="65"/>
      <c r="G39" s="17"/>
      <c r="H39" s="16"/>
      <c r="I39" s="16"/>
      <c r="J39" s="65" t="s">
        <v>59</v>
      </c>
      <c r="K39" s="65"/>
      <c r="L39" s="65"/>
      <c r="M39" s="17"/>
      <c r="N39" s="17"/>
      <c r="O39" s="16"/>
      <c r="P39" s="16"/>
      <c r="Q39" s="65" t="s">
        <v>60</v>
      </c>
      <c r="R39" s="65"/>
      <c r="S39" s="65"/>
      <c r="T39" s="17"/>
    </row>
    <row r="40" spans="2:23" s="16" customFormat="1" ht="42.75" customHeight="1" x14ac:dyDescent="0.25">
      <c r="B40" s="17"/>
      <c r="C40" s="17"/>
      <c r="D40" s="65" t="s">
        <v>70</v>
      </c>
      <c r="E40" s="65"/>
      <c r="F40" s="65"/>
      <c r="G40" s="20"/>
      <c r="H40" s="17"/>
      <c r="I40" s="17"/>
      <c r="J40" s="65" t="s">
        <v>61</v>
      </c>
      <c r="K40" s="65"/>
      <c r="L40" s="65"/>
      <c r="M40" s="17"/>
      <c r="N40" s="17"/>
      <c r="O40" s="21"/>
      <c r="P40" s="17"/>
      <c r="Q40" s="65" t="s">
        <v>62</v>
      </c>
      <c r="R40" s="65"/>
      <c r="S40" s="65"/>
      <c r="T40" s="22"/>
    </row>
    <row r="41" spans="2:23" s="16" customFormat="1" ht="75" customHeight="1" x14ac:dyDescent="0.25">
      <c r="B41" s="17"/>
      <c r="C41" s="17"/>
      <c r="D41" s="17"/>
      <c r="E41" s="20"/>
      <c r="F41" s="20"/>
      <c r="G41" s="20"/>
      <c r="H41" s="17"/>
      <c r="I41" s="17"/>
      <c r="J41" s="17"/>
      <c r="K41" s="17"/>
      <c r="L41" s="17"/>
      <c r="M41" s="17"/>
      <c r="N41" s="17"/>
      <c r="O41" s="21"/>
      <c r="P41" s="17"/>
      <c r="Q41" s="23"/>
      <c r="R41" s="22"/>
      <c r="S41" s="22"/>
      <c r="T41" s="22"/>
    </row>
    <row r="42" spans="2:23" s="16" customFormat="1" ht="3" customHeight="1" x14ac:dyDescent="0.25">
      <c r="B42" s="17"/>
      <c r="C42" s="17"/>
      <c r="D42" s="17"/>
      <c r="E42" s="20"/>
      <c r="F42" s="20"/>
      <c r="G42" s="20"/>
      <c r="H42" s="17"/>
      <c r="I42" s="17"/>
      <c r="J42" s="17"/>
      <c r="K42" s="17"/>
      <c r="L42" s="17"/>
      <c r="M42" s="17"/>
      <c r="N42" s="17"/>
      <c r="O42" s="21"/>
      <c r="P42" s="17"/>
      <c r="Q42" s="23"/>
      <c r="R42" s="22"/>
      <c r="S42" s="22"/>
      <c r="T42" s="22"/>
    </row>
    <row r="43" spans="2:23" s="16" customFormat="1" ht="19.5" hidden="1" customHeight="1" x14ac:dyDescent="0.25">
      <c r="B43" s="17"/>
      <c r="C43" s="17"/>
      <c r="D43" s="17"/>
      <c r="E43" s="22"/>
      <c r="F43" s="22"/>
      <c r="G43" s="22"/>
      <c r="H43" s="17"/>
      <c r="I43" s="17"/>
      <c r="J43" s="17"/>
      <c r="K43" s="17"/>
      <c r="L43" s="17"/>
      <c r="M43" s="17"/>
      <c r="N43" s="17"/>
      <c r="O43" s="21"/>
      <c r="P43" s="17"/>
      <c r="Q43" s="65"/>
      <c r="R43" s="65"/>
      <c r="S43" s="65"/>
      <c r="T43" s="22"/>
    </row>
    <row r="44" spans="2:23" s="16" customFormat="1" ht="4.5" customHeight="1" x14ac:dyDescent="0.25">
      <c r="B44" s="24"/>
      <c r="C44" s="25"/>
      <c r="D44" s="64"/>
      <c r="E44" s="64"/>
      <c r="F44" s="64"/>
      <c r="G44" s="18"/>
      <c r="K44" s="20"/>
      <c r="L44" s="20"/>
      <c r="M44" s="20"/>
      <c r="N44" s="21"/>
      <c r="O44" s="21"/>
      <c r="P44" s="21"/>
      <c r="Q44" s="63"/>
      <c r="R44" s="63"/>
      <c r="S44" s="63"/>
      <c r="T44" s="17"/>
    </row>
    <row r="45" spans="2:23" s="16" customFormat="1" ht="12.75" hidden="1" customHeight="1" x14ac:dyDescent="0.25">
      <c r="D45" s="65" t="s">
        <v>63</v>
      </c>
      <c r="E45" s="65"/>
      <c r="F45" s="65"/>
      <c r="G45" s="17"/>
      <c r="K45" s="24"/>
      <c r="L45" s="17"/>
      <c r="M45" s="17"/>
      <c r="N45" s="17"/>
      <c r="Q45" s="65" t="s">
        <v>64</v>
      </c>
      <c r="R45" s="65"/>
      <c r="S45" s="65"/>
      <c r="T45" s="17"/>
    </row>
    <row r="46" spans="2:23" s="16" customFormat="1" ht="28.5" customHeight="1" x14ac:dyDescent="0.25">
      <c r="B46"/>
      <c r="C46"/>
      <c r="D46" s="66" t="s">
        <v>65</v>
      </c>
      <c r="E46" s="66"/>
      <c r="F46" s="66"/>
      <c r="G46"/>
      <c r="H46"/>
      <c r="I46"/>
      <c r="J46"/>
      <c r="K46"/>
      <c r="L46"/>
      <c r="M46"/>
      <c r="N46"/>
      <c r="O46"/>
      <c r="P46"/>
      <c r="Q46" s="66" t="s">
        <v>69</v>
      </c>
      <c r="R46" s="66"/>
      <c r="S46" s="66"/>
      <c r="T46"/>
    </row>
    <row r="47" spans="2:23" s="16" customFormat="1" ht="68.25" customHeight="1" x14ac:dyDescent="0.2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</row>
    <row r="48" spans="2:23" ht="12.75" customHeight="1" x14ac:dyDescent="0.25"/>
    <row r="49" spans="4:29" ht="30" x14ac:dyDescent="0.4"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</row>
    <row r="50" spans="4:29" ht="20.25" x14ac:dyDescent="0.3">
      <c r="D50" s="2"/>
      <c r="E50" s="2"/>
      <c r="H50" s="41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spans="4:29" x14ac:dyDescent="0.25">
      <c r="D51" s="2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</row>
    <row r="52" spans="4:29" ht="23.25" x14ac:dyDescent="0.25">
      <c r="D52" s="2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4:29" ht="16.5" x14ac:dyDescent="0.25">
      <c r="D53" s="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4:29" x14ac:dyDescent="0.25">
      <c r="D54" s="2"/>
      <c r="E54" s="2"/>
      <c r="F54" s="2"/>
      <c r="G54" s="2"/>
      <c r="H54" s="45"/>
      <c r="I54" s="46"/>
      <c r="J54" s="46"/>
      <c r="K54" s="47"/>
      <c r="L54" s="47"/>
      <c r="M54" s="47"/>
      <c r="N54" s="47"/>
      <c r="O54" s="47"/>
      <c r="P54" s="47"/>
      <c r="Q54" s="48"/>
      <c r="R54" s="49"/>
      <c r="S54" s="50"/>
      <c r="T54" s="50"/>
      <c r="U54" s="50"/>
      <c r="V54" s="50"/>
      <c r="W54" s="50"/>
      <c r="X54" s="50"/>
      <c r="Y54" s="50"/>
      <c r="Z54" s="51"/>
      <c r="AA54" s="2"/>
      <c r="AB54" s="2"/>
      <c r="AC54" s="2"/>
    </row>
    <row r="55" spans="4:29" x14ac:dyDescent="0.25">
      <c r="D55" s="2"/>
      <c r="E55" s="2"/>
      <c r="F55" s="2"/>
      <c r="G55" s="2"/>
      <c r="H55" s="35"/>
      <c r="I55" s="36"/>
      <c r="J55" s="36"/>
      <c r="K55" s="37"/>
      <c r="L55" s="37"/>
      <c r="M55" s="37"/>
      <c r="N55" s="37"/>
      <c r="O55" s="37"/>
      <c r="P55" s="37"/>
      <c r="Q55" s="35"/>
      <c r="R55" s="36"/>
      <c r="S55" s="38"/>
      <c r="T55" s="39"/>
      <c r="U55" s="39"/>
      <c r="V55" s="39"/>
      <c r="W55" s="39"/>
      <c r="X55" s="39"/>
      <c r="Y55" s="39"/>
      <c r="Z55" s="40"/>
    </row>
    <row r="56" spans="4:29" x14ac:dyDescent="0.25">
      <c r="D56" s="2"/>
      <c r="E56" s="2"/>
      <c r="F56" s="2"/>
      <c r="G56" s="2"/>
      <c r="H56" s="52"/>
      <c r="I56" s="53"/>
      <c r="J56" s="53"/>
      <c r="K56" s="54"/>
      <c r="L56" s="55"/>
      <c r="M56" s="55"/>
      <c r="N56" s="55"/>
      <c r="O56" s="55"/>
      <c r="P56" s="55"/>
      <c r="Q56" s="52"/>
      <c r="R56" s="53"/>
      <c r="S56" s="56"/>
      <c r="T56" s="56"/>
      <c r="U56" s="56"/>
      <c r="V56" s="56"/>
      <c r="W56" s="56"/>
      <c r="X56" s="56"/>
      <c r="Y56" s="56"/>
      <c r="Z56" s="57"/>
    </row>
    <row r="57" spans="4:29" x14ac:dyDescent="0.25">
      <c r="D57" s="2"/>
      <c r="E57" s="2"/>
      <c r="F57" s="2"/>
      <c r="G57" s="2"/>
    </row>
    <row r="58" spans="4:29" x14ac:dyDescent="0.25">
      <c r="D58" s="2"/>
      <c r="E58" s="2"/>
      <c r="F58" s="2"/>
      <c r="G58" s="2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4:29" ht="16.5" x14ac:dyDescent="0.25">
      <c r="D59" s="2"/>
      <c r="E59" s="2"/>
      <c r="F59" s="2"/>
      <c r="G59" s="2"/>
      <c r="H59" s="4"/>
      <c r="I59" s="4"/>
      <c r="J59" s="4"/>
      <c r="K59" s="4"/>
      <c r="L59" s="4"/>
      <c r="M59" s="4"/>
      <c r="N59" s="4"/>
      <c r="O59" s="4"/>
      <c r="P59" s="5"/>
      <c r="Q59" s="5"/>
      <c r="R59" s="4"/>
      <c r="S59" s="4"/>
      <c r="T59" s="5"/>
      <c r="U59" s="5"/>
      <c r="V59" s="5"/>
      <c r="W59" s="5"/>
      <c r="X59" s="5"/>
      <c r="Y59" s="5"/>
      <c r="Z59" s="5"/>
    </row>
    <row r="60" spans="4:29" ht="16.5" x14ac:dyDescent="0.25">
      <c r="D60" s="2"/>
      <c r="E60" s="2"/>
      <c r="F60" s="2"/>
      <c r="G60" s="2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7"/>
      <c r="U60" s="7"/>
      <c r="V60" s="7"/>
      <c r="W60" s="7"/>
      <c r="X60" s="7"/>
      <c r="Y60" s="7"/>
      <c r="Z60" s="7"/>
    </row>
    <row r="61" spans="4:29" ht="16.5" x14ac:dyDescent="0.25">
      <c r="D61" s="2"/>
      <c r="E61" s="2"/>
      <c r="F61" s="2"/>
      <c r="G61" s="2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7"/>
      <c r="U61" s="7"/>
      <c r="V61" s="7"/>
      <c r="W61" s="7"/>
      <c r="X61" s="7"/>
      <c r="Y61" s="7"/>
      <c r="Z61" s="7"/>
    </row>
    <row r="62" spans="4:29" ht="16.5" x14ac:dyDescent="0.25">
      <c r="D62" s="2"/>
      <c r="E62" s="2"/>
      <c r="F62" s="2"/>
      <c r="G62" s="2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7"/>
      <c r="U62" s="7"/>
      <c r="V62" s="7"/>
      <c r="W62" s="7"/>
      <c r="X62" s="7"/>
      <c r="Y62" s="7"/>
      <c r="Z62" s="7"/>
    </row>
    <row r="63" spans="4:29" ht="16.5" x14ac:dyDescent="0.25">
      <c r="D63" s="2"/>
      <c r="E63" s="2"/>
      <c r="F63" s="2"/>
      <c r="G63" s="2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7"/>
      <c r="U63" s="7"/>
      <c r="V63" s="7"/>
      <c r="W63" s="7"/>
      <c r="X63" s="7"/>
      <c r="Y63" s="7"/>
      <c r="Z63" s="7"/>
    </row>
    <row r="64" spans="4:29" ht="16.5" x14ac:dyDescent="0.25">
      <c r="D64" s="2"/>
      <c r="E64" s="2"/>
      <c r="F64" s="2"/>
      <c r="G64" s="2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7"/>
      <c r="U64" s="7"/>
      <c r="V64" s="7"/>
      <c r="W64" s="7"/>
      <c r="X64" s="7"/>
      <c r="Y64" s="7"/>
      <c r="Z64" s="7"/>
    </row>
    <row r="65" spans="4:29" ht="16.5" x14ac:dyDescent="0.25">
      <c r="D65" s="2"/>
      <c r="E65" s="2"/>
      <c r="F65" s="2"/>
      <c r="G65" s="2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7"/>
      <c r="U65" s="7"/>
      <c r="V65" s="7"/>
      <c r="W65" s="7"/>
      <c r="X65" s="7"/>
      <c r="Y65" s="7"/>
      <c r="Z65" s="7"/>
    </row>
    <row r="66" spans="4:29" ht="16.5" x14ac:dyDescent="0.25">
      <c r="D66" s="2"/>
      <c r="E66" s="2"/>
      <c r="F66" s="2"/>
      <c r="G66" s="2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7"/>
      <c r="U66" s="7"/>
      <c r="V66" s="7"/>
      <c r="W66" s="7"/>
      <c r="X66" s="7"/>
      <c r="Y66" s="7"/>
      <c r="Z66" s="7"/>
    </row>
    <row r="67" spans="4:29" ht="16.5" x14ac:dyDescent="0.25">
      <c r="D67" s="2"/>
      <c r="E67" s="2"/>
      <c r="F67" s="2"/>
      <c r="G67" s="2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7"/>
      <c r="U67" s="7"/>
      <c r="V67" s="7"/>
      <c r="W67" s="7"/>
      <c r="X67" s="7"/>
      <c r="Y67" s="7"/>
      <c r="Z67" s="7"/>
    </row>
    <row r="68" spans="4:29" ht="16.5" x14ac:dyDescent="0.25">
      <c r="D68" s="2"/>
      <c r="E68" s="2"/>
      <c r="F68" s="2"/>
      <c r="G68" s="2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7"/>
      <c r="U68" s="7"/>
      <c r="V68" s="7"/>
      <c r="W68" s="7"/>
      <c r="X68" s="7"/>
      <c r="Y68" s="7"/>
      <c r="Z68" s="7"/>
    </row>
    <row r="69" spans="4:29" ht="16.5" x14ac:dyDescent="0.25">
      <c r="D69" s="2"/>
      <c r="E69" s="2"/>
      <c r="F69" s="2"/>
      <c r="G69" s="2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7"/>
      <c r="U69" s="7"/>
      <c r="V69" s="7"/>
      <c r="W69" s="7"/>
      <c r="X69" s="7"/>
      <c r="Y69" s="7"/>
      <c r="Z69" s="7"/>
    </row>
    <row r="70" spans="4:29" ht="16.5" x14ac:dyDescent="0.25">
      <c r="D70" s="2"/>
      <c r="E70" s="2"/>
      <c r="F70" s="2"/>
      <c r="G70" s="2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7"/>
      <c r="U70" s="7"/>
      <c r="V70" s="7"/>
      <c r="W70" s="7"/>
      <c r="X70" s="7"/>
      <c r="Y70" s="7"/>
      <c r="Z70" s="7"/>
    </row>
    <row r="71" spans="4:29" ht="16.5" x14ac:dyDescent="0.25">
      <c r="D71" s="2"/>
      <c r="E71" s="2"/>
      <c r="F71" s="2"/>
      <c r="G71" s="2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7"/>
      <c r="U71" s="7"/>
      <c r="V71" s="7"/>
      <c r="W71" s="7"/>
      <c r="X71" s="7"/>
      <c r="Y71" s="7"/>
      <c r="Z71" s="7"/>
    </row>
    <row r="72" spans="4:29" ht="16.5" x14ac:dyDescent="0.25">
      <c r="D72" s="2"/>
      <c r="E72" s="2"/>
      <c r="F72" s="2"/>
      <c r="G72" s="2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7"/>
      <c r="U72" s="7"/>
      <c r="V72" s="7"/>
      <c r="W72" s="7"/>
      <c r="X72" s="7"/>
      <c r="Y72" s="7"/>
      <c r="Z72" s="7"/>
    </row>
    <row r="73" spans="4:29" ht="16.5" x14ac:dyDescent="0.25">
      <c r="D73" s="2"/>
      <c r="E73" s="2"/>
      <c r="F73" s="2"/>
      <c r="G73" s="2"/>
      <c r="H73" s="58"/>
      <c r="I73" s="59"/>
      <c r="J73" s="59"/>
      <c r="K73" s="59"/>
      <c r="L73" s="59"/>
      <c r="M73" s="59"/>
      <c r="N73" s="59"/>
      <c r="O73" s="60"/>
      <c r="P73" s="8"/>
      <c r="Q73" s="8"/>
      <c r="R73" s="9"/>
      <c r="S73" s="9"/>
      <c r="T73" s="7"/>
      <c r="U73" s="7"/>
      <c r="V73" s="7"/>
      <c r="W73" s="7"/>
      <c r="X73" s="7"/>
      <c r="Y73" s="7"/>
      <c r="Z73" s="7"/>
    </row>
    <row r="74" spans="4:29" x14ac:dyDescent="0.25">
      <c r="D74" s="2"/>
      <c r="E74" s="2"/>
      <c r="F74" s="2"/>
      <c r="G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10"/>
      <c r="Z74" s="2"/>
    </row>
    <row r="75" spans="4:29" x14ac:dyDescent="0.25">
      <c r="D75" s="2"/>
      <c r="E75" s="2"/>
      <c r="F75" s="2"/>
      <c r="G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11"/>
      <c r="U75" s="2"/>
      <c r="V75" s="11"/>
      <c r="W75" s="2"/>
      <c r="X75" s="11"/>
      <c r="Y75" s="2"/>
      <c r="Z75" s="2"/>
      <c r="AA75" s="12"/>
      <c r="AB75" s="13"/>
      <c r="AC75" s="13"/>
    </row>
    <row r="76" spans="4:29" x14ac:dyDescent="0.25">
      <c r="D76" s="2"/>
      <c r="E76" s="2"/>
      <c r="F76" s="2"/>
      <c r="G76" s="2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2"/>
    </row>
    <row r="77" spans="4:29" x14ac:dyDescent="0.25">
      <c r="D77" s="2"/>
      <c r="E77" s="2"/>
      <c r="F77" s="2"/>
      <c r="G77" s="2"/>
      <c r="H77" s="14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4:29" x14ac:dyDescent="0.25">
      <c r="D78" s="2"/>
      <c r="E78" s="2"/>
      <c r="F78" s="2"/>
      <c r="G78" s="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2"/>
    </row>
    <row r="79" spans="4:29" x14ac:dyDescent="0.25">
      <c r="D79" s="2"/>
      <c r="E79" s="2"/>
      <c r="F79" s="2"/>
      <c r="G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AA79" s="2"/>
    </row>
    <row r="80" spans="4:29" x14ac:dyDescent="0.25">
      <c r="D80" s="2"/>
      <c r="E80" s="2"/>
      <c r="F80" s="2"/>
      <c r="G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4:29" x14ac:dyDescent="0.25">
      <c r="D81" s="2"/>
      <c r="E81" s="2"/>
      <c r="F81" s="2"/>
      <c r="G81" s="2"/>
      <c r="J81" s="2"/>
      <c r="K81" s="2"/>
      <c r="L81" s="2"/>
      <c r="M81" s="2"/>
      <c r="N81" s="2"/>
      <c r="O81" s="2"/>
      <c r="P81" s="15"/>
      <c r="Q81" s="15"/>
      <c r="R81" s="15"/>
      <c r="S81" s="15"/>
      <c r="T81" s="2"/>
      <c r="U81" s="2"/>
      <c r="V81" s="2"/>
      <c r="W81" s="2"/>
    </row>
    <row r="82" spans="4:29" x14ac:dyDescent="0.25">
      <c r="D82" s="2"/>
      <c r="E82" s="2"/>
      <c r="F82" s="2"/>
      <c r="G82" s="2"/>
      <c r="J82" s="2"/>
      <c r="K82" s="2"/>
      <c r="L82" s="2"/>
      <c r="M82" s="15"/>
      <c r="N82" s="2"/>
      <c r="O82" s="2"/>
      <c r="P82" s="15"/>
      <c r="Q82" s="15"/>
      <c r="R82" s="15"/>
      <c r="S82" s="15"/>
      <c r="T82" s="2"/>
      <c r="U82" s="2"/>
      <c r="V82" s="2"/>
      <c r="W82" s="2"/>
    </row>
    <row r="83" spans="4:29" x14ac:dyDescent="0.25">
      <c r="D83" s="2"/>
      <c r="E83" s="2"/>
      <c r="F83" s="2"/>
      <c r="G83" s="2"/>
      <c r="H83" s="16"/>
      <c r="I83" s="16"/>
      <c r="J83" s="63"/>
      <c r="K83" s="63"/>
      <c r="L83" s="63"/>
      <c r="M83" s="17"/>
      <c r="N83" s="16"/>
      <c r="O83" s="16"/>
      <c r="P83" s="64"/>
      <c r="Q83" s="64"/>
      <c r="R83" s="64"/>
      <c r="S83" s="18"/>
      <c r="T83" s="17"/>
      <c r="U83" s="16"/>
      <c r="V83" s="16"/>
      <c r="W83" s="63"/>
      <c r="X83" s="63"/>
      <c r="Y83" s="63"/>
      <c r="Z83" s="17"/>
      <c r="AC83" s="19"/>
    </row>
    <row r="84" spans="4:29" x14ac:dyDescent="0.25">
      <c r="D84" s="2"/>
      <c r="E84" s="2"/>
      <c r="F84" s="2"/>
      <c r="G84" s="2"/>
      <c r="H84" s="16"/>
      <c r="I84" s="16"/>
      <c r="J84" s="65"/>
      <c r="K84" s="65"/>
      <c r="L84" s="65"/>
      <c r="M84" s="17"/>
      <c r="N84" s="16"/>
      <c r="O84" s="16"/>
      <c r="P84" s="65"/>
      <c r="Q84" s="65"/>
      <c r="R84" s="65"/>
      <c r="S84" s="17"/>
      <c r="T84" s="17"/>
      <c r="U84" s="16"/>
      <c r="V84" s="16"/>
      <c r="W84" s="65"/>
      <c r="X84" s="65"/>
      <c r="Y84" s="65"/>
      <c r="Z84" s="17"/>
    </row>
    <row r="85" spans="4:29" x14ac:dyDescent="0.25">
      <c r="D85" s="2"/>
      <c r="E85" s="2"/>
      <c r="F85" s="2"/>
      <c r="G85" s="2"/>
      <c r="H85" s="17"/>
      <c r="I85" s="17"/>
      <c r="J85" s="65"/>
      <c r="K85" s="65"/>
      <c r="L85" s="65"/>
      <c r="M85" s="20"/>
      <c r="N85" s="17"/>
      <c r="O85" s="17"/>
      <c r="P85" s="65"/>
      <c r="Q85" s="65"/>
      <c r="R85" s="65"/>
      <c r="S85" s="17"/>
      <c r="T85" s="17"/>
      <c r="U85" s="21"/>
      <c r="V85" s="17"/>
      <c r="W85" s="65"/>
      <c r="X85" s="65"/>
      <c r="Y85" s="65"/>
      <c r="Z85" s="22"/>
      <c r="AA85" s="16"/>
      <c r="AB85" s="16"/>
      <c r="AC85" s="16"/>
    </row>
    <row r="86" spans="4:29" x14ac:dyDescent="0.25">
      <c r="D86" s="2"/>
      <c r="E86" s="2"/>
      <c r="F86" s="2"/>
      <c r="G86" s="2"/>
      <c r="H86" s="17"/>
      <c r="I86" s="17"/>
      <c r="J86" s="17"/>
      <c r="K86" s="20"/>
      <c r="L86" s="20"/>
      <c r="M86" s="20"/>
      <c r="N86" s="17"/>
      <c r="O86" s="17"/>
      <c r="P86" s="17"/>
      <c r="Q86" s="17"/>
      <c r="R86" s="17"/>
      <c r="S86" s="17"/>
      <c r="T86" s="17"/>
      <c r="U86" s="21"/>
      <c r="V86" s="17"/>
      <c r="W86" s="23"/>
      <c r="X86" s="22"/>
      <c r="Y86" s="22"/>
      <c r="Z86" s="22"/>
      <c r="AA86" s="16"/>
      <c r="AB86" s="16"/>
      <c r="AC86" s="16"/>
    </row>
    <row r="87" spans="4:29" x14ac:dyDescent="0.25">
      <c r="D87" s="2"/>
      <c r="E87" s="2"/>
      <c r="F87" s="2"/>
      <c r="G87" s="2"/>
      <c r="H87" s="17"/>
      <c r="I87" s="17"/>
      <c r="J87" s="17"/>
      <c r="K87" s="20"/>
      <c r="L87" s="20"/>
      <c r="M87" s="20"/>
      <c r="N87" s="17"/>
      <c r="O87" s="17"/>
      <c r="P87" s="17"/>
      <c r="Q87" s="17"/>
      <c r="R87" s="17"/>
      <c r="S87" s="17"/>
      <c r="T87" s="17"/>
      <c r="U87" s="21"/>
      <c r="V87" s="17"/>
      <c r="W87" s="23"/>
      <c r="X87" s="22"/>
      <c r="Y87" s="22"/>
      <c r="Z87" s="22"/>
      <c r="AA87" s="16"/>
      <c r="AB87" s="16"/>
      <c r="AC87" s="16"/>
    </row>
    <row r="88" spans="4:29" x14ac:dyDescent="0.25">
      <c r="D88" s="2"/>
      <c r="E88" s="2"/>
      <c r="F88" s="2"/>
      <c r="G88" s="2"/>
      <c r="H88" s="17"/>
      <c r="I88" s="17"/>
      <c r="J88" s="17"/>
      <c r="K88" s="22"/>
      <c r="L88" s="22"/>
      <c r="M88" s="22"/>
      <c r="N88" s="17"/>
      <c r="O88" s="17"/>
      <c r="P88" s="17"/>
      <c r="Q88" s="17"/>
      <c r="R88" s="17"/>
      <c r="S88" s="17"/>
      <c r="T88" s="17"/>
      <c r="U88" s="21"/>
      <c r="V88" s="17"/>
      <c r="W88" s="65"/>
      <c r="X88" s="65"/>
      <c r="Y88" s="65"/>
      <c r="Z88" s="22"/>
      <c r="AA88" s="16"/>
      <c r="AB88" s="16"/>
      <c r="AC88" s="16"/>
    </row>
    <row r="89" spans="4:29" x14ac:dyDescent="0.25">
      <c r="D89" s="2"/>
      <c r="E89" s="2"/>
      <c r="F89" s="2"/>
      <c r="G89" s="2"/>
      <c r="H89" s="24"/>
      <c r="I89" s="25"/>
      <c r="J89" s="64"/>
      <c r="K89" s="64"/>
      <c r="L89" s="64"/>
      <c r="M89" s="18"/>
      <c r="N89" s="16"/>
      <c r="O89" s="16"/>
      <c r="P89" s="16"/>
      <c r="Q89" s="20"/>
      <c r="R89" s="20"/>
      <c r="S89" s="20"/>
      <c r="T89" s="21"/>
      <c r="U89" s="21"/>
      <c r="V89" s="21"/>
      <c r="W89" s="63"/>
      <c r="X89" s="63"/>
      <c r="Y89" s="63"/>
      <c r="Z89" s="17"/>
      <c r="AA89" s="16"/>
      <c r="AB89" s="16"/>
      <c r="AC89" s="16"/>
    </row>
    <row r="90" spans="4:29" x14ac:dyDescent="0.25">
      <c r="D90" s="2"/>
      <c r="E90" s="2"/>
      <c r="F90" s="2"/>
      <c r="G90" s="2"/>
      <c r="H90" s="16"/>
      <c r="I90" s="16"/>
      <c r="J90" s="65"/>
      <c r="K90" s="65"/>
      <c r="L90" s="65"/>
      <c r="M90" s="17"/>
      <c r="N90" s="16"/>
      <c r="O90" s="16"/>
      <c r="P90" s="16"/>
      <c r="Q90" s="24"/>
      <c r="R90" s="17"/>
      <c r="S90" s="17"/>
      <c r="T90" s="17"/>
      <c r="U90" s="16"/>
      <c r="V90" s="16"/>
      <c r="W90" s="65"/>
      <c r="X90" s="65"/>
      <c r="Y90" s="65"/>
      <c r="Z90" s="17"/>
      <c r="AA90" s="16"/>
      <c r="AB90" s="16"/>
      <c r="AC90" s="16"/>
    </row>
    <row r="91" spans="4:29" x14ac:dyDescent="0.25">
      <c r="D91" s="2"/>
      <c r="E91" s="2"/>
      <c r="F91" s="2"/>
      <c r="G91" s="2"/>
      <c r="J91" s="66"/>
      <c r="K91" s="66"/>
      <c r="L91" s="66"/>
      <c r="W91" s="66"/>
      <c r="X91" s="66"/>
      <c r="Y91" s="66"/>
      <c r="AA91" s="16"/>
      <c r="AB91" s="16"/>
      <c r="AC91" s="16"/>
    </row>
    <row r="92" spans="4:29" x14ac:dyDescent="0.25">
      <c r="D92" s="2"/>
      <c r="E92" s="2"/>
      <c r="F92" s="2"/>
      <c r="G92" s="2"/>
      <c r="AA92" s="16"/>
      <c r="AB92" s="16"/>
      <c r="AC92" s="16"/>
    </row>
    <row r="93" spans="4:29" x14ac:dyDescent="0.25"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4:29" x14ac:dyDescent="0.25"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4:29" x14ac:dyDescent="0.25"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4:29" x14ac:dyDescent="0.25"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4:21" x14ac:dyDescent="0.25"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4:21" x14ac:dyDescent="0.25"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4:21" x14ac:dyDescent="0.25"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4:21" x14ac:dyDescent="0.25"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4:21" x14ac:dyDescent="0.25"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4:21" x14ac:dyDescent="0.25"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4:21" x14ac:dyDescent="0.25"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4:21" x14ac:dyDescent="0.25"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4:21" x14ac:dyDescent="0.25"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4:21" x14ac:dyDescent="0.25"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4:21" x14ac:dyDescent="0.25"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4:21" x14ac:dyDescent="0.25"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4:21" x14ac:dyDescent="0.25"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4:21" x14ac:dyDescent="0.25"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4:21" x14ac:dyDescent="0.25"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4:21" x14ac:dyDescent="0.25"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4:21" x14ac:dyDescent="0.25"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4:21" x14ac:dyDescent="0.25"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4:21" x14ac:dyDescent="0.25"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4:21" x14ac:dyDescent="0.25"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4:21" x14ac:dyDescent="0.25"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4:21" x14ac:dyDescent="0.25"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4:21" x14ac:dyDescent="0.25"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4:21" x14ac:dyDescent="0.25"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4:21" x14ac:dyDescent="0.25"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4:21" x14ac:dyDescent="0.25"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4:21" x14ac:dyDescent="0.25"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4:21" x14ac:dyDescent="0.25"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4:21" x14ac:dyDescent="0.25"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4:21" x14ac:dyDescent="0.25"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4:21" x14ac:dyDescent="0.25"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4:21" x14ac:dyDescent="0.25"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4:21" x14ac:dyDescent="0.25"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4:21" x14ac:dyDescent="0.25"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4:21" x14ac:dyDescent="0.25"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4:21" x14ac:dyDescent="0.25"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4:21" x14ac:dyDescent="0.25"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4:21" x14ac:dyDescent="0.25"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4:21" x14ac:dyDescent="0.25"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4:21" x14ac:dyDescent="0.25"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4:21" x14ac:dyDescent="0.25"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4:21" x14ac:dyDescent="0.25"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4:21" x14ac:dyDescent="0.25"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4:21" x14ac:dyDescent="0.25"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4:21" x14ac:dyDescent="0.25"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4:21" x14ac:dyDescent="0.25"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4:21" x14ac:dyDescent="0.25"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4:21" x14ac:dyDescent="0.25"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4:21" x14ac:dyDescent="0.25"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4:21" x14ac:dyDescent="0.25"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4:21" x14ac:dyDescent="0.25"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4:21" x14ac:dyDescent="0.25"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4:21" x14ac:dyDescent="0.25"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4:21" x14ac:dyDescent="0.25"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4:21" x14ac:dyDescent="0.25"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4:21" x14ac:dyDescent="0.25"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4:21" x14ac:dyDescent="0.25"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4:21" x14ac:dyDescent="0.25"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4:21" x14ac:dyDescent="0.25"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4:21" x14ac:dyDescent="0.25"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4:21" x14ac:dyDescent="0.25"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4:21" x14ac:dyDescent="0.25"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4:21" x14ac:dyDescent="0.25"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4:21" x14ac:dyDescent="0.25"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4:21" x14ac:dyDescent="0.25"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4:21" x14ac:dyDescent="0.25"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4:21" x14ac:dyDescent="0.25"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4:21" x14ac:dyDescent="0.25"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4:21" x14ac:dyDescent="0.25"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4:21" x14ac:dyDescent="0.25"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4:21" x14ac:dyDescent="0.25"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4:21" x14ac:dyDescent="0.25"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4:21" x14ac:dyDescent="0.25"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4:21" x14ac:dyDescent="0.25"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4:21" x14ac:dyDescent="0.25"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4:21" x14ac:dyDescent="0.25"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4:21" x14ac:dyDescent="0.25"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4:21" x14ac:dyDescent="0.25"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4:21" x14ac:dyDescent="0.25"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4:21" x14ac:dyDescent="0.25"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4:21" x14ac:dyDescent="0.25"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4:21" x14ac:dyDescent="0.25"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4:21" x14ac:dyDescent="0.25"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4:21" x14ac:dyDescent="0.25"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4:21" x14ac:dyDescent="0.25"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4:21" x14ac:dyDescent="0.25"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4:21" x14ac:dyDescent="0.25"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4:21" x14ac:dyDescent="0.25"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4:21" x14ac:dyDescent="0.25"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4:21" x14ac:dyDescent="0.25"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4:21" x14ac:dyDescent="0.25"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4:21" x14ac:dyDescent="0.25"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4:21" x14ac:dyDescent="0.25"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4:21" x14ac:dyDescent="0.25"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4:21" x14ac:dyDescent="0.25"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4:21" x14ac:dyDescent="0.25"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4:21" x14ac:dyDescent="0.25"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4:21" x14ac:dyDescent="0.25"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4:21" x14ac:dyDescent="0.25"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4:21" x14ac:dyDescent="0.25"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4:21" x14ac:dyDescent="0.25"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4:21" x14ac:dyDescent="0.25"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4:21" x14ac:dyDescent="0.25"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4:21" x14ac:dyDescent="0.25"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4:21" x14ac:dyDescent="0.25"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4:21" x14ac:dyDescent="0.25"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4:21" x14ac:dyDescent="0.25"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4:21" x14ac:dyDescent="0.25"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4:21" x14ac:dyDescent="0.25"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4:21" x14ac:dyDescent="0.25"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4:21" x14ac:dyDescent="0.25"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4:21" x14ac:dyDescent="0.25"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4:21" x14ac:dyDescent="0.25"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4:21" x14ac:dyDescent="0.25"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4:21" x14ac:dyDescent="0.25"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4:21" x14ac:dyDescent="0.25"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4:21" x14ac:dyDescent="0.25"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4:21" x14ac:dyDescent="0.25"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4:21" x14ac:dyDescent="0.25"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4:21" x14ac:dyDescent="0.25"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4:21" x14ac:dyDescent="0.25"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4:21" x14ac:dyDescent="0.25"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4:21" x14ac:dyDescent="0.25"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4:21" x14ac:dyDescent="0.25"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4:21" x14ac:dyDescent="0.25"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4:21" x14ac:dyDescent="0.25"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4:21" x14ac:dyDescent="0.25"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4:21" x14ac:dyDescent="0.25"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4:21" x14ac:dyDescent="0.25"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4:21" x14ac:dyDescent="0.25"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4:21" x14ac:dyDescent="0.25"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4:21" x14ac:dyDescent="0.25"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4:21" x14ac:dyDescent="0.25"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4:21" x14ac:dyDescent="0.25"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4:21" x14ac:dyDescent="0.25"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4:21" x14ac:dyDescent="0.25"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4:21" x14ac:dyDescent="0.25"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4:21" x14ac:dyDescent="0.25"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4:21" x14ac:dyDescent="0.25"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4:21" x14ac:dyDescent="0.25"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4:21" x14ac:dyDescent="0.25"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4:21" x14ac:dyDescent="0.25"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4:21" x14ac:dyDescent="0.25"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4:21" x14ac:dyDescent="0.25"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4:21" x14ac:dyDescent="0.25"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4:21" x14ac:dyDescent="0.25"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4:21" x14ac:dyDescent="0.25"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4:21" x14ac:dyDescent="0.25"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4:21" x14ac:dyDescent="0.25"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4:21" x14ac:dyDescent="0.25"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4:21" x14ac:dyDescent="0.25"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4:21" x14ac:dyDescent="0.25"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4:21" x14ac:dyDescent="0.25"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4:21" x14ac:dyDescent="0.25"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4:21" x14ac:dyDescent="0.25"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4:21" x14ac:dyDescent="0.25"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4:21" x14ac:dyDescent="0.25"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4:21" x14ac:dyDescent="0.25"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4:21" x14ac:dyDescent="0.25"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4:21" x14ac:dyDescent="0.25"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4:21" x14ac:dyDescent="0.25"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4:21" x14ac:dyDescent="0.25"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4:21" x14ac:dyDescent="0.25"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4:21" x14ac:dyDescent="0.25"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4:21" x14ac:dyDescent="0.25"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4:21" x14ac:dyDescent="0.25"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4:21" x14ac:dyDescent="0.25"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4:21" x14ac:dyDescent="0.25"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4:21" x14ac:dyDescent="0.25"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4:21" x14ac:dyDescent="0.25"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4:21" x14ac:dyDescent="0.25"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4:21" x14ac:dyDescent="0.25"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4:21" x14ac:dyDescent="0.25"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4:21" x14ac:dyDescent="0.25"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4:21" x14ac:dyDescent="0.25"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4:21" x14ac:dyDescent="0.25"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4:21" x14ac:dyDescent="0.25"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4:21" x14ac:dyDescent="0.25"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4:21" x14ac:dyDescent="0.25"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4:21" x14ac:dyDescent="0.25"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4:21" x14ac:dyDescent="0.25"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4:21" x14ac:dyDescent="0.25"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4:21" x14ac:dyDescent="0.25"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4:21" x14ac:dyDescent="0.25"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4:21" x14ac:dyDescent="0.25"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4:21" x14ac:dyDescent="0.25"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4:21" x14ac:dyDescent="0.25"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4:21" x14ac:dyDescent="0.25"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4:21" x14ac:dyDescent="0.25"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4:21" x14ac:dyDescent="0.25"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4:21" x14ac:dyDescent="0.25"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4:21" x14ac:dyDescent="0.25"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4:21" x14ac:dyDescent="0.25"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4:21" x14ac:dyDescent="0.25"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4:21" x14ac:dyDescent="0.25"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4:21" x14ac:dyDescent="0.25"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4:21" x14ac:dyDescent="0.25"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4:21" x14ac:dyDescent="0.25"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4:21" x14ac:dyDescent="0.25"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4:21" x14ac:dyDescent="0.25"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4:21" x14ac:dyDescent="0.25"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4:21" x14ac:dyDescent="0.25"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4:21" x14ac:dyDescent="0.25"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4:21" x14ac:dyDescent="0.25"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</sheetData>
  <mergeCells count="68">
    <mergeCell ref="W88:Y89"/>
    <mergeCell ref="J89:L89"/>
    <mergeCell ref="J90:L90"/>
    <mergeCell ref="W90:Y90"/>
    <mergeCell ref="J91:L91"/>
    <mergeCell ref="W91:Y91"/>
    <mergeCell ref="J84:L84"/>
    <mergeCell ref="P84:R84"/>
    <mergeCell ref="W84:Y84"/>
    <mergeCell ref="J85:L85"/>
    <mergeCell ref="P85:R85"/>
    <mergeCell ref="W85:Y85"/>
    <mergeCell ref="H73:O73"/>
    <mergeCell ref="H76:Z76"/>
    <mergeCell ref="H78:Z78"/>
    <mergeCell ref="J83:L83"/>
    <mergeCell ref="P83:R83"/>
    <mergeCell ref="W83:Y83"/>
    <mergeCell ref="H55:J55"/>
    <mergeCell ref="K55:P55"/>
    <mergeCell ref="Q55:R55"/>
    <mergeCell ref="S55:Z55"/>
    <mergeCell ref="H56:J56"/>
    <mergeCell ref="K56:P56"/>
    <mergeCell ref="Q56:R56"/>
    <mergeCell ref="S56:Z56"/>
    <mergeCell ref="H49:AC49"/>
    <mergeCell ref="H50:Z50"/>
    <mergeCell ref="H51:Z51"/>
    <mergeCell ref="H52:Z52"/>
    <mergeCell ref="H54:J54"/>
    <mergeCell ref="K54:P54"/>
    <mergeCell ref="Q54:R54"/>
    <mergeCell ref="S54:Z54"/>
    <mergeCell ref="Q43:S44"/>
    <mergeCell ref="D44:F44"/>
    <mergeCell ref="D45:F45"/>
    <mergeCell ref="Q45:S45"/>
    <mergeCell ref="D46:F46"/>
    <mergeCell ref="Q46:S46"/>
    <mergeCell ref="D39:F39"/>
    <mergeCell ref="J39:L39"/>
    <mergeCell ref="Q39:S39"/>
    <mergeCell ref="D40:F40"/>
    <mergeCell ref="J40:L40"/>
    <mergeCell ref="Q40:S40"/>
    <mergeCell ref="B31:T31"/>
    <mergeCell ref="B33:T33"/>
    <mergeCell ref="D38:F38"/>
    <mergeCell ref="J38:L38"/>
    <mergeCell ref="Q38:S38"/>
    <mergeCell ref="B8:D8"/>
    <mergeCell ref="E8:J8"/>
    <mergeCell ref="K8:L8"/>
    <mergeCell ref="M8:T8"/>
    <mergeCell ref="B28:I28"/>
    <mergeCell ref="B1:T1"/>
    <mergeCell ref="B7:D7"/>
    <mergeCell ref="E7:J7"/>
    <mergeCell ref="K7:L7"/>
    <mergeCell ref="M7:T7"/>
    <mergeCell ref="B2:T2"/>
    <mergeCell ref="B3:T3"/>
    <mergeCell ref="B4:T4"/>
    <mergeCell ref="B6:D6"/>
    <mergeCell ref="E6:J6"/>
    <mergeCell ref="K6:L6"/>
    <mergeCell ref="M6:T6"/>
  </mergeCells>
  <dataValidations count="1">
    <dataValidation type="list" allowBlank="1" showInputMessage="1" showErrorMessage="1" sqref="M13:M27 W13:W27" xr:uid="{00000000-0002-0000-0000-000000000000}">
      <formula1>comboPartida</formula1>
    </dataValidation>
  </dataValidations>
  <hyperlinks>
    <hyperlink ref="M7" r:id="rId1" xr:uid="{00000000-0004-0000-0000-000000000000}"/>
  </hyperlinks>
  <pageMargins left="0.25" right="0.25" top="0.75" bottom="0.75" header="0.3" footer="0.3"/>
  <pageSetup scale="33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0"/>
  <sheetViews>
    <sheetView workbookViewId="0">
      <selection activeCell="A2" sqref="A2:G16"/>
    </sheetView>
  </sheetViews>
  <sheetFormatPr baseColWidth="10" defaultRowHeight="15" x14ac:dyDescent="0.25"/>
  <cols>
    <col min="1" max="1" width="15.85546875" customWidth="1"/>
    <col min="2" max="2" width="15" customWidth="1"/>
    <col min="3" max="3" width="16.28515625" customWidth="1"/>
    <col min="4" max="4" width="15.42578125" customWidth="1"/>
    <col min="5" max="5" width="15.140625" customWidth="1"/>
    <col min="6" max="6" width="16.42578125" customWidth="1"/>
    <col min="7" max="7" width="15.85546875" customWidth="1"/>
  </cols>
  <sheetData>
    <row r="1" spans="1:9" s="2" customFormat="1" ht="33" x14ac:dyDescent="0.25">
      <c r="A1" s="5" t="s">
        <v>41</v>
      </c>
      <c r="B1" s="5" t="s">
        <v>42</v>
      </c>
      <c r="C1" s="5" t="s">
        <v>43</v>
      </c>
      <c r="D1" s="5" t="s">
        <v>44</v>
      </c>
      <c r="E1" s="5" t="s">
        <v>45</v>
      </c>
      <c r="F1" s="5" t="s">
        <v>46</v>
      </c>
      <c r="G1" s="5" t="s">
        <v>47</v>
      </c>
      <c r="H1" s="2" t="s">
        <v>72</v>
      </c>
      <c r="I1" s="2" t="s">
        <v>73</v>
      </c>
    </row>
    <row r="2" spans="1:9" s="2" customFormat="1" ht="16.5" x14ac:dyDescent="0.25">
      <c r="A2" s="7"/>
      <c r="B2" s="7"/>
      <c r="C2" s="7"/>
      <c r="D2" s="7"/>
      <c r="E2" s="7"/>
      <c r="F2" s="7"/>
      <c r="G2" s="7"/>
    </row>
    <row r="3" spans="1:9" s="2" customFormat="1" ht="16.5" x14ac:dyDescent="0.25">
      <c r="A3" s="7">
        <v>8270037.7999999998</v>
      </c>
      <c r="B3" s="7">
        <v>6402150</v>
      </c>
      <c r="C3" s="7">
        <v>3006642</v>
      </c>
      <c r="D3" s="7">
        <v>2816993.3400000003</v>
      </c>
      <c r="E3" s="7">
        <v>2816993.3400000003</v>
      </c>
      <c r="F3" s="7">
        <v>2816993.3400000003</v>
      </c>
      <c r="G3" s="7">
        <v>2816993.3400000003</v>
      </c>
      <c r="H3" s="2">
        <f>C3/A3*100</f>
        <v>36.355843500497663</v>
      </c>
      <c r="I3" s="2">
        <f>F3/C3*100</f>
        <v>93.692343152260904</v>
      </c>
    </row>
    <row r="4" spans="1:9" s="2" customFormat="1" ht="16.5" x14ac:dyDescent="0.25">
      <c r="A4" s="7">
        <v>0</v>
      </c>
      <c r="B4" s="7">
        <v>20000</v>
      </c>
      <c r="C4" s="7">
        <v>20000</v>
      </c>
      <c r="D4" s="7">
        <v>4000</v>
      </c>
      <c r="E4" s="7">
        <v>4000</v>
      </c>
      <c r="F4" s="7">
        <v>4000</v>
      </c>
      <c r="G4" s="7">
        <v>4000</v>
      </c>
      <c r="H4" s="2">
        <v>0</v>
      </c>
      <c r="I4" s="2">
        <f t="shared" ref="I4:I16" si="0">F4/C4*100</f>
        <v>20</v>
      </c>
    </row>
    <row r="5" spans="1:9" s="2" customFormat="1" ht="16.5" x14ac:dyDescent="0.25">
      <c r="A5" s="7">
        <v>970074.08</v>
      </c>
      <c r="B5" s="7">
        <v>2418000</v>
      </c>
      <c r="C5" s="7">
        <v>2400000</v>
      </c>
      <c r="D5" s="7">
        <v>1950885.2800000003</v>
      </c>
      <c r="E5" s="7">
        <v>1950885.2800000003</v>
      </c>
      <c r="F5" s="7">
        <v>1950885.2800000003</v>
      </c>
      <c r="G5" s="7">
        <v>1950885.2800000003</v>
      </c>
      <c r="H5" s="2">
        <f t="shared" ref="H5:H16" si="1">C5/A5*100</f>
        <v>247.4037859046806</v>
      </c>
      <c r="I5" s="2">
        <f t="shared" si="0"/>
        <v>81.286886666666675</v>
      </c>
    </row>
    <row r="6" spans="1:9" s="2" customFormat="1" ht="16.5" x14ac:dyDescent="0.25">
      <c r="A6" s="7">
        <v>135000</v>
      </c>
      <c r="B6" s="7">
        <v>135000</v>
      </c>
      <c r="C6" s="7">
        <v>135000</v>
      </c>
      <c r="D6" s="7">
        <v>30000</v>
      </c>
      <c r="E6" s="7">
        <v>30000</v>
      </c>
      <c r="F6" s="7">
        <v>30000</v>
      </c>
      <c r="G6" s="7">
        <v>30000</v>
      </c>
      <c r="H6" s="2">
        <f t="shared" si="1"/>
        <v>100</v>
      </c>
      <c r="I6" s="2">
        <f t="shared" si="0"/>
        <v>22.222222222222221</v>
      </c>
    </row>
    <row r="7" spans="1:9" s="2" customFormat="1" ht="16.5" x14ac:dyDescent="0.25">
      <c r="A7" s="7">
        <v>2100000</v>
      </c>
      <c r="B7" s="7">
        <v>1568000</v>
      </c>
      <c r="C7" s="7">
        <v>1000000</v>
      </c>
      <c r="D7" s="7">
        <v>872412.31</v>
      </c>
      <c r="E7" s="7">
        <v>872412.31</v>
      </c>
      <c r="F7" s="7">
        <v>872412.31</v>
      </c>
      <c r="G7" s="7">
        <v>872412.31</v>
      </c>
      <c r="H7" s="2">
        <f t="shared" si="1"/>
        <v>47.619047619047613</v>
      </c>
      <c r="I7" s="2">
        <f t="shared" si="0"/>
        <v>87.241231000000013</v>
      </c>
    </row>
    <row r="8" spans="1:9" s="2" customFormat="1" ht="16.5" x14ac:dyDescent="0.25">
      <c r="A8" s="7">
        <v>148000</v>
      </c>
      <c r="B8" s="7">
        <v>170000</v>
      </c>
      <c r="C8" s="7">
        <v>170000</v>
      </c>
      <c r="D8" s="7">
        <v>147493.04999999999</v>
      </c>
      <c r="E8" s="7">
        <v>147493.04999999999</v>
      </c>
      <c r="F8" s="7">
        <v>147493.04999999999</v>
      </c>
      <c r="G8" s="7">
        <v>147493.04999999999</v>
      </c>
      <c r="H8" s="2">
        <f t="shared" si="1"/>
        <v>114.86486486486487</v>
      </c>
      <c r="I8" s="2">
        <f t="shared" si="0"/>
        <v>86.760617647058808</v>
      </c>
    </row>
    <row r="9" spans="1:9" s="2" customFormat="1" ht="16.5" x14ac:dyDescent="0.25">
      <c r="A9" s="7">
        <v>218000</v>
      </c>
      <c r="B9" s="7">
        <v>230000</v>
      </c>
      <c r="C9" s="7">
        <v>230000</v>
      </c>
      <c r="D9" s="7">
        <v>212217.03</v>
      </c>
      <c r="E9" s="7">
        <v>212217.03</v>
      </c>
      <c r="F9" s="7">
        <v>212217.03</v>
      </c>
      <c r="G9" s="7">
        <v>212217.03</v>
      </c>
      <c r="H9" s="2">
        <f t="shared" si="1"/>
        <v>105.50458715596329</v>
      </c>
      <c r="I9" s="2">
        <f t="shared" si="0"/>
        <v>92.268273913043473</v>
      </c>
    </row>
    <row r="10" spans="1:9" s="2" customFormat="1" ht="16.5" x14ac:dyDescent="0.25">
      <c r="A10" s="7">
        <v>620700</v>
      </c>
      <c r="B10" s="7">
        <v>250700</v>
      </c>
      <c r="C10" s="7">
        <v>150000</v>
      </c>
      <c r="D10" s="7">
        <v>140000</v>
      </c>
      <c r="E10" s="7">
        <v>140000</v>
      </c>
      <c r="F10" s="7">
        <v>140000</v>
      </c>
      <c r="G10" s="7">
        <v>140000</v>
      </c>
      <c r="H10" s="2">
        <f t="shared" si="1"/>
        <v>24.166263895601737</v>
      </c>
      <c r="I10" s="2">
        <f t="shared" si="0"/>
        <v>93.333333333333329</v>
      </c>
    </row>
    <row r="11" spans="1:9" s="2" customFormat="1" ht="16.5" x14ac:dyDescent="0.25">
      <c r="A11" s="7">
        <v>0</v>
      </c>
      <c r="B11" s="7">
        <v>220000</v>
      </c>
      <c r="C11" s="7">
        <v>220000</v>
      </c>
      <c r="D11" s="7">
        <v>218628</v>
      </c>
      <c r="E11" s="7">
        <v>218628</v>
      </c>
      <c r="F11" s="7">
        <v>218628</v>
      </c>
      <c r="G11" s="7">
        <v>218628</v>
      </c>
      <c r="H11" s="2">
        <v>0</v>
      </c>
      <c r="I11" s="2">
        <f t="shared" si="0"/>
        <v>99.376363636363635</v>
      </c>
    </row>
    <row r="12" spans="1:9" s="2" customFormat="1" ht="16.5" x14ac:dyDescent="0.25">
      <c r="A12" s="7">
        <v>860000</v>
      </c>
      <c r="B12" s="7">
        <v>620000</v>
      </c>
      <c r="C12" s="7">
        <v>560000</v>
      </c>
      <c r="D12" s="7">
        <v>546356.59000000008</v>
      </c>
      <c r="E12" s="7">
        <v>546356.59000000008</v>
      </c>
      <c r="F12" s="7">
        <v>546356.59000000008</v>
      </c>
      <c r="G12" s="7">
        <v>546356.59000000008</v>
      </c>
      <c r="H12" s="2">
        <f t="shared" si="1"/>
        <v>65.116279069767444</v>
      </c>
      <c r="I12" s="2">
        <f t="shared" si="0"/>
        <v>97.563676785714307</v>
      </c>
    </row>
    <row r="13" spans="1:9" s="2" customFormat="1" ht="16.5" x14ac:dyDescent="0.25">
      <c r="A13" s="7">
        <v>220000</v>
      </c>
      <c r="B13" s="7">
        <v>270000</v>
      </c>
      <c r="C13" s="7">
        <v>270000</v>
      </c>
      <c r="D13" s="7">
        <v>256523.63999999998</v>
      </c>
      <c r="E13" s="7">
        <v>256523.63999999998</v>
      </c>
      <c r="F13" s="7">
        <v>256523.63999999998</v>
      </c>
      <c r="G13" s="7">
        <v>256523.63999999998</v>
      </c>
      <c r="H13" s="2">
        <f t="shared" si="1"/>
        <v>122.72727272727273</v>
      </c>
      <c r="I13" s="2">
        <f t="shared" si="0"/>
        <v>95.008755555555553</v>
      </c>
    </row>
    <row r="14" spans="1:9" s="2" customFormat="1" ht="16.5" x14ac:dyDescent="0.25">
      <c r="A14" s="7">
        <v>20000</v>
      </c>
      <c r="B14" s="7">
        <v>20000</v>
      </c>
      <c r="C14" s="7">
        <v>20000</v>
      </c>
      <c r="D14" s="7">
        <v>6431.2900000000382</v>
      </c>
      <c r="E14" s="7">
        <v>6431.2900000000382</v>
      </c>
      <c r="F14" s="7">
        <v>6431.2900000000382</v>
      </c>
      <c r="G14" s="7">
        <v>6431.2900000000382</v>
      </c>
      <c r="H14" s="2">
        <f t="shared" si="1"/>
        <v>100</v>
      </c>
      <c r="I14" s="2">
        <f t="shared" si="0"/>
        <v>32.156450000000191</v>
      </c>
    </row>
    <row r="15" spans="1:9" s="2" customFormat="1" ht="16.5" x14ac:dyDescent="0.25">
      <c r="A15" s="7">
        <v>2862038.12</v>
      </c>
      <c r="B15" s="7">
        <v>3499999.9999999991</v>
      </c>
      <c r="C15" s="7">
        <v>3485000</v>
      </c>
      <c r="D15" s="7">
        <v>3234022.17</v>
      </c>
      <c r="E15" s="7">
        <v>3234022.17</v>
      </c>
      <c r="F15" s="7">
        <v>3234022.17</v>
      </c>
      <c r="G15" s="7">
        <v>3234022.17</v>
      </c>
      <c r="H15" s="2">
        <f t="shared" si="1"/>
        <v>121.76637255970579</v>
      </c>
      <c r="I15" s="2">
        <f t="shared" si="0"/>
        <v>92.798340602582499</v>
      </c>
    </row>
    <row r="16" spans="1:9" s="2" customFormat="1" ht="16.5" x14ac:dyDescent="0.25">
      <c r="A16" s="7">
        <v>205000</v>
      </c>
      <c r="B16" s="7">
        <v>805000</v>
      </c>
      <c r="C16" s="7">
        <v>805000</v>
      </c>
      <c r="D16" s="7">
        <v>803786.15999999992</v>
      </c>
      <c r="E16" s="7">
        <v>803786.15999999992</v>
      </c>
      <c r="F16" s="7">
        <v>803786.15999999992</v>
      </c>
      <c r="G16" s="7">
        <v>803786.15999999992</v>
      </c>
      <c r="H16" s="2">
        <f t="shared" si="1"/>
        <v>392.6829268292683</v>
      </c>
      <c r="I16" s="2">
        <f t="shared" si="0"/>
        <v>99.849212422360239</v>
      </c>
    </row>
    <row r="17" spans="8:13" x14ac:dyDescent="0.25">
      <c r="H17" s="2">
        <f>SUM(H3:H16)</f>
        <v>1478.20724412667</v>
      </c>
      <c r="I17" s="2">
        <f>SUM(I3:I16)</f>
        <v>1093.5577069371618</v>
      </c>
    </row>
    <row r="18" spans="8:13" x14ac:dyDescent="0.25">
      <c r="H18" s="28">
        <f>H17/14</f>
        <v>105.58623172333357</v>
      </c>
      <c r="I18" s="29">
        <f>I17/14</f>
        <v>78.111264781225842</v>
      </c>
      <c r="M18">
        <f>0/5</f>
        <v>0</v>
      </c>
    </row>
    <row r="20" spans="8:13" x14ac:dyDescent="0.25">
      <c r="I20">
        <f>I18/H18*100</f>
        <v>73.978646179835195</v>
      </c>
      <c r="J20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9"/>
  <sheetViews>
    <sheetView workbookViewId="0">
      <selection activeCell="D3" sqref="D3"/>
    </sheetView>
  </sheetViews>
  <sheetFormatPr baseColWidth="10" defaultRowHeight="15" x14ac:dyDescent="0.25"/>
  <sheetData>
    <row r="1" spans="1:6" x14ac:dyDescent="0.25">
      <c r="A1" s="30"/>
    </row>
    <row r="3" spans="1:6" x14ac:dyDescent="0.25">
      <c r="A3">
        <v>12471642</v>
      </c>
      <c r="B3">
        <v>252.38</v>
      </c>
      <c r="C3">
        <v>11169425.57</v>
      </c>
      <c r="D3">
        <f>A3+B3-C3</f>
        <v>1302468.8100000005</v>
      </c>
      <c r="E3">
        <v>1231620.3999999999</v>
      </c>
      <c r="F3">
        <f>D3-E3</f>
        <v>70848.410000000615</v>
      </c>
    </row>
    <row r="4" spans="1:6" x14ac:dyDescent="0.25">
      <c r="D4">
        <v>482491.62</v>
      </c>
    </row>
    <row r="9" spans="1:6" x14ac:dyDescent="0.25">
      <c r="C9">
        <v>6712857.29</v>
      </c>
      <c r="D9">
        <v>6591593.29</v>
      </c>
      <c r="E9">
        <f>C9-D9</f>
        <v>121264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BENYI</cp:lastModifiedBy>
  <cp:lastPrinted>2017-10-17T00:34:10Z</cp:lastPrinted>
  <dcterms:created xsi:type="dcterms:W3CDTF">2017-10-10T14:49:30Z</dcterms:created>
  <dcterms:modified xsi:type="dcterms:W3CDTF">2017-10-17T14:50:05Z</dcterms:modified>
</cp:coreProperties>
</file>